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nodevums/"/>
    </mc:Choice>
  </mc:AlternateContent>
  <xr:revisionPtr revIDLastSave="0" documentId="13_ncr:1_{56296869-6A54-834B-9D59-E63C0AE8F721}" xr6:coauthVersionLast="47" xr6:coauthVersionMax="47" xr10:uidLastSave="{00000000-0000-0000-0000-000000000000}"/>
  <bookViews>
    <workbookView xWindow="0" yWindow="740" windowWidth="26840" windowHeight="16540" xr2:uid="{A27A977F-C310-1641-951A-376FE15EF854}"/>
  </bookViews>
  <sheets>
    <sheet name="Anketa_Vadītājs_RI" sheetId="1" r:id="rId1"/>
    <sheet name="Vērtējuma rezultāti" sheetId="3" r:id="rId2"/>
    <sheet name="Tehniskais" sheetId="2" state="hidden" r:id="rId3"/>
  </sheets>
  <definedNames>
    <definedName name="_xlnm._FilterDatabase" localSheetId="0" hidden="1">Anketa_Vadītājs_RI!$H$11:$H$16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6" i="2"/>
  <c r="D15" i="2"/>
  <c r="D14" i="2"/>
  <c r="D13" i="2"/>
  <c r="D12" i="2"/>
  <c r="I14" i="2" l="1"/>
  <c r="H14" i="2"/>
  <c r="G14" i="2"/>
  <c r="F14" i="2"/>
  <c r="E14" i="2"/>
  <c r="C14" i="2"/>
  <c r="C19" i="2"/>
  <c r="C18" i="2"/>
  <c r="C17" i="2"/>
  <c r="C16" i="2"/>
  <c r="C15" i="2"/>
  <c r="C13" i="2"/>
  <c r="C12" i="2"/>
  <c r="B14" i="2"/>
  <c r="B15" i="2"/>
  <c r="J14" i="2" l="1"/>
  <c r="M14" i="2"/>
  <c r="K14" i="2"/>
  <c r="L14" i="2"/>
  <c r="N14" i="2" l="1"/>
  <c r="O14" i="2" s="1"/>
  <c r="I19" i="2" l="1"/>
  <c r="M19" i="2" s="1"/>
  <c r="H19" i="2"/>
  <c r="G19" i="2"/>
  <c r="F19" i="2"/>
  <c r="J19" i="2" s="1"/>
  <c r="E19" i="2"/>
  <c r="I18" i="2"/>
  <c r="M18" i="2" s="1"/>
  <c r="H18" i="2"/>
  <c r="G18" i="2"/>
  <c r="F18" i="2"/>
  <c r="J18" i="2" s="1"/>
  <c r="E18" i="2"/>
  <c r="L19" i="2" l="1"/>
  <c r="N19" i="2" s="1"/>
  <c r="L18" i="2"/>
  <c r="N18" i="2" s="1"/>
  <c r="K19" i="2"/>
  <c r="K18" i="2"/>
  <c r="O19" i="2" l="1"/>
  <c r="O18" i="2"/>
  <c r="E16" i="3" l="1"/>
  <c r="F16" i="3" s="1"/>
  <c r="E14" i="3"/>
  <c r="F14" i="3" s="1"/>
  <c r="B19" i="2" a="1"/>
  <c r="B19" i="2" s="1"/>
  <c r="B18" i="2" a="1"/>
  <c r="B18" i="2" s="1"/>
  <c r="B16" i="3" l="1" a="1"/>
  <c r="B16" i="3" s="1"/>
  <c r="B14" i="3" a="1"/>
  <c r="B14" i="3" s="1"/>
  <c r="B4" i="3" l="1"/>
  <c r="I17" i="2" l="1"/>
  <c r="K17" i="2" s="1"/>
  <c r="H17" i="2"/>
  <c r="G17" i="2"/>
  <c r="F17" i="2"/>
  <c r="J17" i="2" s="1"/>
  <c r="E17" i="2"/>
  <c r="B17" i="2"/>
  <c r="B16" i="2"/>
  <c r="B13" i="2"/>
  <c r="B12" i="3"/>
  <c r="B12" i="2"/>
  <c r="B10" i="3"/>
  <c r="B8" i="3"/>
  <c r="B6" i="3"/>
  <c r="L17" i="2" l="1"/>
  <c r="M17" i="2"/>
  <c r="N17" i="2" l="1"/>
  <c r="O17" i="2" s="1"/>
  <c r="E12" i="3" s="1"/>
  <c r="F12" i="3" s="1"/>
  <c r="E1" i="3"/>
  <c r="F1" i="3"/>
  <c r="I16" i="2"/>
  <c r="M16" i="2" s="1"/>
  <c r="H16" i="2"/>
  <c r="G16" i="2"/>
  <c r="F16" i="2"/>
  <c r="J16" i="2" s="1"/>
  <c r="E16" i="2"/>
  <c r="I15" i="2"/>
  <c r="K15" i="2" s="1"/>
  <c r="H15" i="2"/>
  <c r="G15" i="2"/>
  <c r="F15" i="2"/>
  <c r="J15" i="2" s="1"/>
  <c r="E15" i="2"/>
  <c r="I13" i="2"/>
  <c r="M13" i="2" s="1"/>
  <c r="H13" i="2"/>
  <c r="G13" i="2"/>
  <c r="F13" i="2"/>
  <c r="J13" i="2" s="1"/>
  <c r="E13" i="2"/>
  <c r="I12" i="2"/>
  <c r="M12" i="2" s="1"/>
  <c r="H12" i="2"/>
  <c r="G12" i="2"/>
  <c r="F12" i="2"/>
  <c r="J12" i="2" s="1"/>
  <c r="E12" i="2"/>
  <c r="K12" i="2" l="1"/>
  <c r="L15" i="2"/>
  <c r="L13" i="2"/>
  <c r="N13" i="2" s="1"/>
  <c r="L12" i="2"/>
  <c r="M15" i="2"/>
  <c r="K13" i="2"/>
  <c r="L16" i="2"/>
  <c r="N16" i="2" s="1"/>
  <c r="K16" i="2"/>
  <c r="O16" i="2" l="1"/>
  <c r="E10" i="3" s="1"/>
  <c r="F10" i="3" s="1"/>
  <c r="O13" i="2"/>
  <c r="N15" i="2"/>
  <c r="O15" i="2" s="1"/>
  <c r="N12" i="2"/>
  <c r="O12" i="2" s="1"/>
  <c r="E6" i="3" l="1"/>
  <c r="F6" i="3" s="1"/>
  <c r="E4" i="3"/>
  <c r="F4" i="3" s="1"/>
  <c r="E8" i="3"/>
  <c r="F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<sst xmlns="http://schemas.openxmlformats.org/spreadsheetml/2006/main" count="327" uniqueCount="278">
  <si>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</si>
  <si>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</si>
  <si>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</si>
  <si>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</si>
  <si>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</si>
  <si>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</si>
  <si>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</si>
  <si>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</si>
  <si>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</si>
  <si>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</si>
  <si>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</si>
  <si>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</si>
  <si>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</si>
  <si>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</si>
  <si>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</si>
  <si>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</si>
  <si>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</si>
  <si>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</si>
  <si>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</si>
  <si>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</si>
  <si>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</si>
  <si>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</si>
  <si>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</si>
  <si>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</si>
  <si>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</si>
  <si>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</si>
  <si>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</si>
  <si>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</si>
  <si>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</si>
  <si>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</si>
  <si>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</si>
  <si>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</si>
  <si>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</si>
  <si>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</si>
  <si>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</si>
  <si>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</si>
  <si>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</si>
  <si>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</si>
  <si>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</si>
  <si>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Revīzijas iestādes</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</si>
  <si>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</si>
  <si>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</si>
  <si>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</si>
  <si>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II Kompetence: 
</t>
    </r>
    <r>
      <rPr>
        <b/>
        <sz val="12"/>
        <color theme="0"/>
        <rFont val="Calibri"/>
        <family val="2"/>
        <scheme val="minor"/>
      </rPr>
      <t>PROJEKTU UN PROGRAMMU REVĪZIJA</t>
    </r>
  </si>
  <si>
    <r>
      <t xml:space="preserve">Lūdzu, norādiet, ja Jums ir citi novērojumi, kā vērtētais demonstrē kompetenci </t>
    </r>
    <r>
      <rPr>
        <b/>
        <sz val="11"/>
        <color theme="1"/>
        <rFont val="Calibri"/>
        <family val="2"/>
        <scheme val="minor"/>
      </rPr>
      <t>Projektu un programmu revīzija</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</si>
  <si>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</si>
  <si>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</si>
  <si>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</si>
  <si>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</si>
  <si>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</si>
  <si>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</si>
  <si>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</si>
  <si>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</si>
  <si>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r>
      <t xml:space="preserve">Lūdzu, norādiet, ja Jums ir citi novērojumi, kā vērtētais demonstrē kompetenci </t>
    </r>
    <r>
      <rPr>
        <b/>
        <sz val="11"/>
        <color theme="1"/>
        <rFont val="Calibri"/>
        <family val="2"/>
        <scheme val="minor"/>
      </rPr>
      <t>Vadības kompetence</t>
    </r>
    <r>
      <rPr>
        <sz val="11"/>
        <color theme="1"/>
        <rFont val="Calibri"/>
        <family val="2"/>
        <scheme val="minor"/>
      </rPr>
      <t xml:space="preserve"> vai citi būtiski komentāri </t>
    </r>
  </si>
  <si>
    <t>Gatavība un prasmes plānot un organizēt struktūrvienības darbu, motivēt un attīstīt tās dalībniekus. Gatavība un prasmes veidot komandu un uzturēt tajā pozitīvu savstarpējas uzticēšanās gaisotni. Prasme ar savu rīcību rādīt paraugu komandas dalībniekiem.</t>
  </si>
  <si>
    <t>Pašvērtējums</t>
  </si>
  <si>
    <t>Pārzina un izprot ES fondu vadības un kontroles sistēmu Latvijā, iesaistīto iestāžu atbildības un funkcijas.</t>
  </si>
  <si>
    <t>Pārzina un korekti piemēro Eiropas un nacionālā līmeņa normatīvos aktus ES fondu darbības jomā, saprot konkrētā regulējuma mērķi un būtību, spēj konsultēt par tiem citas iestādes pēc nepieciešamības.</t>
  </si>
  <si>
    <t>Iesaistās ES fondu administrēšanas normatīvā regulējuma attīstībā Eiropas mērogā, piemēram, piedalās tehniskajās ekspertu darba grupās</t>
  </si>
  <si>
    <t>Seko līdzi izmaiņām EK prasībās (vadlīinijas un publicētās aktulitātes) ES fondu jomā, dalās tajās ar kolēģiem.</t>
  </si>
  <si>
    <t>Interesējas par būtiskākajām aktualitātēm fondu jomā, kas nav tieši saistītas ar saviem uzdevumiem, piemēram, ir lietas kursā par citiem fondiem.</t>
  </si>
  <si>
    <t>Pārzina valsts pārvaldes darbības principus un lēmumu pieņemšanas procesu.</t>
  </si>
  <si>
    <t>Izprot normatīvo aktu hierarhiju un savā darbā prot izmantot iekšējos un ārējos normatīvos aktus un plānošanas dokumentus.</t>
  </si>
  <si>
    <t>Normatīvo aktu izstrādē (iekšējo un/ vai ārējo), rūpējas, ka tie ir juridiski korekti un savstarpēji saskaņoti.</t>
  </si>
  <si>
    <t>Pārzina un prot pamatoti novērtēt normatīvā regulējuma piemērošanu savā atbildības jomā (iepirkumi, maksājumu pieprasījumu/ izdevumu attiecināmības pārbaudes, valsts atbalsta jautājumi, līgumu vadība).</t>
  </si>
  <si>
    <t>Izprot ES fondu horizontālos principus.</t>
  </si>
  <si>
    <t>Pārzina dažādus risku veidus un spēj savlaicīgi pamanīt riskus un novērtēt risku līmeni.</t>
  </si>
  <si>
    <t>Pamatoti izvērtē ES fondu vadības un kontroles sistēmas riskus, un izvēlas tiem atbilstošu audita veidu un tvērumu, veidojot audita stratēģiju.</t>
  </si>
  <si>
    <t>Veicina riskos balstītas pieejas ieviešanu fondu vadības un kontroles sistēmas darbā.</t>
  </si>
  <si>
    <t>Izmanto risku vadībā balstītu pieeju, koncentrējoties uz būtiskiem riskiem.</t>
  </si>
  <si>
    <t>Pārzina un rīkojas atbilstoši starptautiskajiem revīzijas standartiem, korekti izvēlas un piemēro standartus hibrīdgadījumiem.</t>
  </si>
  <si>
    <t>Pamana iespējas un izsaka priekšlikumus procesu uzlabošanai, tostarp, automatizācijai vai digitalizācijai un procedūru un metodiku vienkāršošanai.</t>
  </si>
  <si>
    <t>Izzina citu (struktūrvienību/ iestāžu/ valstu) pieredzi un izmanto novērotās idejas, praksi vai darba metodes darba uzlabošanai.</t>
  </si>
  <si>
    <t>Pārzina korupcijas un krāpšanas pazīmes, ar tām saistītos riskus, un nepieciešamības gadījumā rīkojas, risku novēršanai vai mazināšanai.</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</si>
  <si>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</si>
  <si>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</si>
  <si>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</si>
  <si>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Pārzina un korekti izmanto ES fondu projektu īstenošanas, uzraudzības un kontroles metodiku, kas izstrādāta atbilstoši ES fondu ieviešanas nosacījumiem.</t>
  </si>
  <si>
    <t>Pārzina un korekti piemēro izlašu un apakšizlašu veidošanas metodiku.</t>
  </si>
  <si>
    <t>Pārzina izmaksu attiecināmības nosacījumus un regulējumu, tai skaitā vienkāršoto izmaksu regulējumu un analizē, vai izmaksas attiecinātas korekti.</t>
  </si>
  <si>
    <t>Pārzina finanšu korekciju noteikšanas nosacījumus un pamatoti tos piemēro projektu vai sistēmu revīzijā.</t>
  </si>
  <si>
    <t>Izprot projektu dzīves ciklu, uzraudzības dažādu posmu un darbību nozīmi pārliecības gūšanā par projekta veiksmīgu īstenošanu.</t>
  </si>
  <si>
    <t>Pārzina publiskā iepirkuma normatīvo regulējumu un pareizi to piemēro revīzijā.</t>
  </si>
  <si>
    <t>Nosaka komandu sastāvu, vadoties no iesaistīto pieejamības un kompetencēm.</t>
  </si>
  <si>
    <t>Pārrunā ar komandas locekļiem plānoto uzdevumu sadalījumu, veicina uzdevumu atbilstību darbinieku stiprajām pusēm un motivācijai.</t>
  </si>
  <si>
    <t>Skaidri un pārliecinoši pamato deleģētos uzdevumus un/ vai lēmumus, atsaucoties uz pārbaudāmiem faktiem, vienlaikus akcentējot uzdevumu vai lēmumu jēgu/ nozīmi.</t>
  </si>
  <si>
    <t>Ievada darbā jaunos darbiniekus, pārliecinās, ka viņam/ai ir pietiekama izpratne un prasmes patstāvīgai uzdevumu veikšanai.</t>
  </si>
  <si>
    <t>Atkarībā no lomas projektā, elastīgi pārslēdzas no komandas vadītāja uz komandas dalibnieka lomu.</t>
  </si>
  <si>
    <t>Pārrunā komandā projekta uzdevumu izpildes progresu un neskaidros jautājumus, uzklausot visus komandas dalibniekus.</t>
  </si>
  <si>
    <t>Orientējas dažādos darbam nepieciešamos un pieejamos informācijas avotos  (digitālie, drukātie, eksperti u.c.)un prot izvēlēties piemērotākos konkrēu datu un informācijas iegūšanai.</t>
  </si>
  <si>
    <t>Apjomīgu un grūti uztveramu informāciju attēlo un pasniedz vizuāli viegli uztveramā formā atskaitēs, prezentācijās u.tml., izmantojot vizualizācijas rīkus (grafikus, infografikas) un metodes.</t>
  </si>
  <si>
    <t>Izvērtē iegūtās informācijas būtiskumu, nošķir būtisko no nebūtiskā.</t>
  </si>
  <si>
    <t>Analizē un kritiski izvērtē iegūto informāciju (normatīvo aktu prasības, dokumentus, viedokļus sarunās u.c.), domājot vairākus soļus uz priekšu.</t>
  </si>
  <si>
    <t>Saprot, ierobežotas un klasificētas informācijas izmantošanas un uzglabāšanas kārtību un korekti to ievēro.</t>
  </si>
  <si>
    <t>Veido spriedumus, balstoties uz pilnu iegūtās informācijas analīzi, izvairās no pārsteidzīgiem secinājumiem,</t>
  </si>
  <si>
    <t>Paškritiski izvērtē savu darbu - atzīst "robus" savās zināšanās un izpratnē, saskata nepilnības un kļūdas un tās novērš</t>
  </si>
  <si>
    <t>Pielāgo analīzes detalizācijas pakāpi datu analīzes mērķim un identificētajiem riskiem.</t>
  </si>
  <si>
    <t>Sagatavo vizuāli uzskatāmu un viegli uztveramu kopsavilkumu par datos redzamajām tendencēm ziņojumos, prezentācijās u.c.</t>
  </si>
  <si>
    <t>Pārliecinās, ka sagatavotajos dokumentos ietvertā informācija ir pilnīga un precīza.</t>
  </si>
  <si>
    <t>Izvērtē jautājumus sistēmiski un no dažādiem skatu punktiem, ņemot vērā arī vēsturisko pieredzi lidzīgu vai saistītu jautājumu risināšanā.</t>
  </si>
  <si>
    <t>Izprot un novērtē,kā izmaiņas normatīvajos aktos vai citas aktualitātes ietekmē savu, kolēģu un citu ieinteresēto pušu darbu, atbilstoši rīkojas.</t>
  </si>
  <si>
    <t>Elastīgi pārslēdzas no iedziļināšanās detaļās uz plašu kopainas redzējumu un otrādi atkarībā no risināmā jautājuma.</t>
  </si>
  <si>
    <t>Neapjūk un ātri un pamatoti reaģē uz iebildumiem, atbild uz negaidītiem jautājumiem.</t>
  </si>
  <si>
    <t>Patstāvīgi mācās un iegūst izpratni par jaunām nozarēm un programmām: analizē normatīvo regulējumu, studē labo praksi, konsultējas ar nozares speciālistiem u.tml.</t>
  </si>
  <si>
    <t>Attīsta savas kompetences, izmantojot pašattīstības metdoes (webināri, raidieraksti, atvērtās platformas (MOOC ) mācības).</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</si>
  <si>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</si>
  <si>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</si>
  <si>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Pielāgojas jaunām prasībām, tai skaitā, jaunām sistēmām un rīkiem, demonstrē vēlmi tos apgūt un mācās darbībā.</t>
  </si>
  <si>
    <t>Izmanto koplietojuma vietnes (One Drive, Share Point u.c.) dokumentācijas glabāšanai un kopīgošanai.</t>
  </si>
  <si>
    <t>Pārzina un ievēro digitālās higiēnas un drošības principus.</t>
  </si>
  <si>
    <t>Sarežģītus un kompleksus jautājumus izskaidro strukturēti, kodolīgi un klausītājam saprotami.</t>
  </si>
  <si>
    <t>Izmanto pieklājīgu un draudzīgu toni saziņā ar dažādām iesaistītajām pusēm, neatkarīgi no viņu lomas, statusa, sadarbības vēstures  u.tml.</t>
  </si>
  <si>
    <t>Sagatavo un vada intervijas, atbilstoši izmanto slēgtos un atvērtos jautājumus.</t>
  </si>
  <si>
    <t>Sarunās cenšas pamanīt un izcelt pozitīvo, ne tikai nepilnības un trūkumus.</t>
  </si>
  <si>
    <t>Izzina un uzklausa iesaistīto pušu viedokli un iebildumus, iedziļinoties viņu argumentācijā.</t>
  </si>
  <si>
    <t>Izvairās no pārsteidzīgiem secinājumiem un faktu interpretācijas, pimrs iesaistīto pušu viedokļa vai skaidrojuma uzklausīšanas.</t>
  </si>
  <si>
    <t>Saziņā ar finansējuma saņēmējiem/ auditējamiem iedziļinās  un tiecas izprast viņu situāciju  - mērķus, vajadzības, apstākļus u.c.</t>
  </si>
  <si>
    <t>Identificē situācijas un atbilstoši rīkojas, kad pirms oficiālu vēstuļu nosūtīšanas, jāsazinās ar saņēmēju telefoniski vai tiešsaistē, lai paskaidrotu sūtījuma mērķi un sagaidāmo rīcību no saņēmēja.</t>
  </si>
  <si>
    <t>Skaidri un pārliecinoši argumentē savu viedokli un lēmumus,atsaucoties uz normatīvajiem aktiem, labo praksi vai pamatotiem un piemērotiem datiem.</t>
  </si>
  <si>
    <t>Neatlaidīgi un vienlaikus cieņpilni pārvar iebildumus un pretstību un panāk vēlamo rezultātu sarunās.</t>
  </si>
  <si>
    <t>Pārliecinoši aizstāv savas iestādes/ nacionālo pozīciju apspriedēs un diskusijās ar citām institūcijām nacionālā un starptautiskā limenī.</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</si>
  <si>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</si>
  <si>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</si>
  <si>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Izvēlas dokumenta mērķim (atskaite, ziņojums, e pasts u.c.) piemērotāko informācijas detalizācijas pakāpi, akcentējot saņēmējam būtiskāko. Korekti lieto atsauces.</t>
  </si>
  <si>
    <t>Pārzina angļu valodu, tostarp, ES fondu jomā izmantoto terminoloģiju, lai sagatavotu oficiālus dokumentus angļu valodā vai sazinātos mutiski.</t>
  </si>
  <si>
    <t>Pārliecinoši vada/ piedalās diskusijās angļu valodā, saturiski skaidri un izsmeļoši pauž un pamato savu viedokli, atbild uz jautājumiem un iebildumiem.</t>
  </si>
  <si>
    <t>Piedalās /vada sarežgītas sarunas un pārrrunas emocionāli mierīgā konstruktīvas sadarbības gaisotnē, panākot risinājumu.</t>
  </si>
  <si>
    <t>Mazina nedrošības un baiļu sajūtu komunikācijā, paskaidrojot finansējuma saņēmējam revīzijas mērķi, gaitu un sadarbības revīzijas gaitā priekšrocības.</t>
  </si>
  <si>
    <t>Savaldīgi reaģē uz destruktīvām emocijām no sarunu  biiedriem, pamato savas prasības vai nostāju un tiecas pārvirzīt sarunu par faktiem.</t>
  </si>
  <si>
    <t>Pozicionē sevi kā atbalstu un sadarbības partneri attiecībās ar kolēģiem savā un citās iestādēs un citām ieinteresētajām pusēm.</t>
  </si>
  <si>
    <t>Attīsta profesionālo kontaktu tīklu , t. sk., piedalās tehniskās ekspertu darba grupās ar speciālistiem no citām valstīīm, EK pārstāvjiem.</t>
  </si>
  <si>
    <t>Sagatavojas sanāksmēm, diskusijām un darba grupām, savlaicīgi iepazīstoties ar nepieciešamo informāciju, atbilstošo normatīvo regulējumu.</t>
  </si>
  <si>
    <t>Risinot sarežgītus gadījumus, konstruktīvi pauž atgriezenisko saiti, neaizskarot personīgi un saglabājot pozitīvas attiecības ar kolēģiem savā un citās iestādēs.</t>
  </si>
  <si>
    <t>Spēj atzīt nepilnības vai kļūdas savā darbā, novērst pamatotus iebildumus vai piedāvāt risinājumus.</t>
  </si>
  <si>
    <t>Sagatavojas sanāksmēm, diskusijām un darba grupām, veido darba kārtību.</t>
  </si>
  <si>
    <t>Veicina visu iesaistīto pušu aktīvu un jēgpilnu iesaistīšanos sanāksmēs, izmantojot dažādas sanāksmju un diskusiju vadīšanas metodes.</t>
  </si>
  <si>
    <t>Konstruktīvi risina viedokļu atšķirības, saskata kopīgās intereses un vajadzības un panāk vienošanos.</t>
  </si>
  <si>
    <t>Saziņā ar citu profesiju, valstu, u.c. grupu pārstāvjiem respektē viņu vērtības un tradīcijas.</t>
  </si>
  <si>
    <t>Vada iestādes komunikāciju un tās koordināciju ar citām ES fondu sistēmas iestādēm nacionālā un starptautiskā līmenī, radot profesionālu un pozitīvu iespaidu par ES fondu sistēmas iestādēm un valsti.</t>
  </si>
  <si>
    <t>Iesniedz EK jautājumus un komentāru pieprasījumus, aktīvi rīkojas, lai panāktu to savlaicīgu izskatīšanu</t>
  </si>
  <si>
    <t>Sarunās ar EK pārliecinoši pauž nacionālo nostāju/ viedokli un tiecas panākt ietekmi.</t>
  </si>
  <si>
    <t>Dalās ar pieredzi par pozitīvās un negatīvās prakses piemēriem ar kolēģiem savā un citās iestādēs, lai uzlabotu sniegumu.</t>
  </si>
  <si>
    <t>Modelē dažādus rekomendāciju scenārijus, lai risinājums atbilstu normatīvo aktu prasībām un vienlaikus tiktu sasniegts jēgpilns projekta vai programmas rezultāts.</t>
  </si>
  <si>
    <t>Pārrunā sarežģītus jautājumus ar kolēģiem, lai izvērtētu jautājumu no dažādiem skatu punktiem, pirms pieņemt lēmumu.</t>
  </si>
  <si>
    <t>Saglabā mieru, ar savu izturēšanos un vārdiem nomierina arī kolēģus un citus iesaistītos sarežģītās situācijās, sniedzot atbalstu risinājumu meklēšanā.</t>
  </si>
  <si>
    <t>Pirms lēmuma pieņemšanas pārliecinās, ka iegūta visa saistītā informācija, ir pietiekams faktu un pierādījumu kopums.</t>
  </si>
  <si>
    <t>Pieņem lēmumu, uzklausot un izvērtētjot komandas dalībnieku priekšlkumus.</t>
  </si>
  <si>
    <t>Uzņemas atbildību par pieņemtajiem lēmumiem - pamato un aizstāv savus lēmumus.</t>
  </si>
  <si>
    <t>Uzņemas atbildību, meklē (vispirms - normatīvajos aktos, pēc tam - pie kolēģiem vai citām iestādēm) un rod risinājumus nestandarta situācijās, kurās normatīvie akti precīzi nenosaka, kā rīkoties.</t>
  </si>
  <si>
    <t>Piedāvā savus risinājumus problēmu gadījumos nevis gaida tos no vadītāja.</t>
  </si>
  <si>
    <t>Iesaistās un atbalsta komandu sarežģītu problēmu risināšanā - uzklausa visu iesaistīto pušu viedokļus un mudina nonākt pie labākā risinājuma.</t>
  </si>
  <si>
    <t>Pastāvīgi pielāgo vai rosina izmaiņas struktūrā un darba organizācijā, lai optimāli izmantotu darbinieku kompetences mērķu sasniegšanai.</t>
  </si>
  <si>
    <t>Analizē esošo un prognozē nākotnē nepieciešamo darbinieku kapacitāti un uztur mērķiem atbilstošas kompetences</t>
  </si>
  <si>
    <t>Līdzsvaro struktūrvienības darbinieku slodzes, vienlaikus nodrošinot termiņu izpildi</t>
  </si>
  <si>
    <t>Deleģējot padotajiem atbildības jomas/ uzdevumus, ņem vērā viņu stiprās puses un, iespēju robežās - intereses.</t>
  </si>
  <si>
    <t>Mobilizē komandu brīžos, kad motivācija krītas.</t>
  </si>
  <si>
    <t>Uztur savu enerģiju un virzību uz rezultātu par spīti škēršļiem un izaicinājumiem, ar savu piemēru motivējot arī komandu.</t>
  </si>
  <si>
    <t>Demonstrē pacietību saskarsmēm ar darbiniekiem - atkārtoti izskaidro veicamos uzdevumus, pārliecinās par izpratni.</t>
  </si>
  <si>
    <t>Mudina darbiniekus raudzīties plašāk, pamanīt kopsakarības, pārrunā komandā, kā vienā uzdevumā/ projektā identificētie riski vai problēmas var tikt attiecināti uz citiem.</t>
  </si>
  <si>
    <t>Veido uz attīstību vērstu vidi komandā un organizē regulāru zināšanu un pieredzes apmaiņu komandā.</t>
  </si>
  <si>
    <t>Konstruktīvi sniedz atgriezenisko saiti (pauž atzinību un kritiku) gan komandai, gan darbiniekiem individuāli par viņu sniegumu un rīcību.</t>
  </si>
  <si>
    <t>Veido komandā psiholoģiski drošu vidi gan strādājot klātienē, gan attālināti, ko raksturo savstarpēja uzticēšanās, atklātība un atbalsts.</t>
  </si>
  <si>
    <t>Atvēl laiku un iedrošina darbiniekus  sarunām par viņiem nozīmīgiem jautājumiem un tēmām.</t>
  </si>
  <si>
    <t>Apzinās, ka ar savu rīcību rāda piemēru citiem komandā un atbilstoši rīkojas.</t>
  </si>
  <si>
    <t>Profesionālā kompetence</t>
  </si>
  <si>
    <t>Vērtējamā amats:</t>
  </si>
  <si>
    <t xml:space="preserve">Vērtēšanas periods: </t>
  </si>
  <si>
    <t>Šo atbildes variantu izvēlieties arī tajos gadījumos, ja vērtējamās personas amatā nav nepieciešams demonstrēt aprakstīto rīcības pazīmi.</t>
  </si>
  <si>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</si>
  <si>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</si>
  <si>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</si>
  <si>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</si>
  <si>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r>
      <t xml:space="preserve">VIII Kompetence: 
</t>
    </r>
    <r>
      <rPr>
        <b/>
        <sz val="12"/>
        <color theme="0"/>
        <rFont val="Calibri"/>
        <family val="2"/>
        <scheme val="minor"/>
      </rPr>
      <t>VADĪBAS KOMPETENCE</t>
    </r>
  </si>
  <si>
    <t>Lūdzu, pārliecinieties, ka katrā rīcības pazīmē ir atzīmēts tieši viens vērtējums!</t>
  </si>
  <si>
    <t>Pārzina citus standartus (INTOSAI, IIA, COBIT, ISO u.c.) un nepieciešamības gadījumā prot tos piemērot praksē.</t>
  </si>
  <si>
    <t>Kods</t>
  </si>
  <si>
    <t>1.15</t>
  </si>
  <si>
    <t>1.19</t>
  </si>
  <si>
    <t>1.22</t>
  </si>
  <si>
    <t>1.23</t>
  </si>
  <si>
    <t>1.25</t>
  </si>
  <si>
    <t>1.26</t>
  </si>
  <si>
    <t>1.28</t>
  </si>
  <si>
    <t>1.30</t>
  </si>
  <si>
    <t>1.31</t>
  </si>
  <si>
    <t>1.34</t>
  </si>
  <si>
    <t>1.33</t>
  </si>
  <si>
    <t>1.35</t>
  </si>
  <si>
    <t>1.27</t>
  </si>
  <si>
    <t>1.36</t>
  </si>
  <si>
    <t>1.37</t>
  </si>
  <si>
    <t>1.38</t>
  </si>
  <si>
    <t>2.1.</t>
  </si>
  <si>
    <t>2.2.</t>
  </si>
  <si>
    <t>2.3.</t>
  </si>
  <si>
    <t>2.5</t>
  </si>
  <si>
    <t>2.13</t>
  </si>
  <si>
    <t>2.7</t>
  </si>
  <si>
    <t>Regulāri dalās zināšanās ar kolēģiem, informē viņus par jaunumiem savā ekspertīzes jomā, tostarp pēc apmeklētām mācībām.</t>
  </si>
  <si>
    <t>2.29</t>
  </si>
  <si>
    <t>2.25</t>
  </si>
  <si>
    <t>2.26</t>
  </si>
  <si>
    <t>2.27</t>
  </si>
  <si>
    <t>2.28</t>
  </si>
  <si>
    <t>2.32</t>
  </si>
  <si>
    <t>2.33</t>
  </si>
  <si>
    <t xml:space="preserve">Izmanto drošus un ticamus informācijas avotus un atrod darbam nepieciešamo informāciju un/ vai datus lielā informācijas, tai skaitā, normatīvo aktu klāstā. </t>
  </si>
  <si>
    <t>Orientējas statistikas izlases metodēs, lai iegūtu datos balstītu pārliecību profesionālā viedokļa veidošanai.</t>
  </si>
  <si>
    <t>Seko aktualitātēm sabiedriskajā telpā, tostarp makroekonomikas jautājumiem, un izvērtē to ietekmi uz veicamajiem uzdevumiem.</t>
  </si>
  <si>
    <t>3.16</t>
  </si>
  <si>
    <t>3.17</t>
  </si>
  <si>
    <t>3.18</t>
  </si>
  <si>
    <t>3.22</t>
  </si>
  <si>
    <t>3.24</t>
  </si>
  <si>
    <t>3.25</t>
  </si>
  <si>
    <t>3.27</t>
  </si>
  <si>
    <t>3.29</t>
  </si>
  <si>
    <t>3.31</t>
  </si>
  <si>
    <t>3.32</t>
  </si>
  <si>
    <t>3.36</t>
  </si>
  <si>
    <t>3.38</t>
  </si>
  <si>
    <t>3.41</t>
  </si>
  <si>
    <t>3.42</t>
  </si>
  <si>
    <t>3.43</t>
  </si>
  <si>
    <t>3.45</t>
  </si>
  <si>
    <t>3.46</t>
  </si>
  <si>
    <t>4.13</t>
  </si>
  <si>
    <t>4.15</t>
  </si>
  <si>
    <t>4.16</t>
  </si>
  <si>
    <t>4.17</t>
  </si>
  <si>
    <t>4.20</t>
  </si>
  <si>
    <t>4.22</t>
  </si>
  <si>
    <t>4.27</t>
  </si>
  <si>
    <t>4.29</t>
  </si>
  <si>
    <t>4.30</t>
  </si>
  <si>
    <t>4.34</t>
  </si>
  <si>
    <t>4.35</t>
  </si>
  <si>
    <t>5.15</t>
  </si>
  <si>
    <t>5.16</t>
  </si>
  <si>
    <t>5.18</t>
  </si>
  <si>
    <t>5.19</t>
  </si>
  <si>
    <t>5.22</t>
  </si>
  <si>
    <t>5.24</t>
  </si>
  <si>
    <t>5.25</t>
  </si>
  <si>
    <t>5.26</t>
  </si>
  <si>
    <t>5.27</t>
  </si>
  <si>
    <t>5.29</t>
  </si>
  <si>
    <t>Pieņem uz pierādījumiem balstītus lēmumus.</t>
  </si>
  <si>
    <t xml:space="preserve">Nepadodas citu ietekmei un pieņem pārdomātus un juridiski pamatotus lēmumus. </t>
  </si>
  <si>
    <t>6.13</t>
  </si>
  <si>
    <t>6.15</t>
  </si>
  <si>
    <t>6.17</t>
  </si>
  <si>
    <t>6.21</t>
  </si>
  <si>
    <t>6.23</t>
  </si>
  <si>
    <t>6.26</t>
  </si>
  <si>
    <t>7.13</t>
  </si>
  <si>
    <t>7.14</t>
  </si>
  <si>
    <t>7.16</t>
  </si>
  <si>
    <t>Zināšanas par ES fondu projektu, programmu un sistēmas revīzijā izmantojamām metodēm un prasmes tās korekti piemērot. Izpratne un prasmes izmantot projektu vadības labo praksi. Gatavība un prasmes strādāt komandā un/ vai vadīt to, daloties zināšanās un pieredzē.</t>
  </si>
  <si>
    <t>Pazīmju skaits kompetencē (formula)</t>
  </si>
  <si>
    <t>Vērtēšanas datums:</t>
  </si>
  <si>
    <t xml:space="preserve">NB! Ja atbilde "nevaru novērtēt" tiks izvēlēta 25% vai vairāk no kopējā pazīmju skaita kompetencē, kompetences kopējais vērtējums automātiski būs "Vērtējums netiek noteikts". </t>
  </si>
  <si>
    <t>vadītāja amata līmeņa</t>
  </si>
  <si>
    <t>Izprot valsts atbalsta būtību, normatīvo regulējumu un tā piemērošanu.</t>
  </si>
  <si>
    <t>Pamana neatbilstībVeicina normatīvās bāzes attīstību, rosinot jaunu labās prakses risinājumu iekļaušanu normatīvajos aktos.as normatīvajos aktos un dokumentos par ES fondiem, rosina to novēršanu.</t>
  </si>
  <si>
    <t>Pārzina datu bāžu un tajās pieejamo datu analīzes rīku funkcionalitāti.</t>
  </si>
  <si>
    <t>Analizē darbinieku noslodzi un nodrošina taisnīgu uzdevumu un slodžu sadalījumu starp dažādām struktūrvienībām/ darbiniekiem, izvairoties no ilgstošām pārslodzēm.</t>
  </si>
  <si>
    <t>3.3. pielikums dokumentam "Vadlīnijas profesionālo kompetenču novērtēšanā un attīstības plānošanā
ES fondu vadības un kontroles sistēmā nodarbinātajiem".</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</si>
  <si>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</si>
  <si>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</si>
  <si>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</si>
  <si>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Bieži</t>
    </r>
    <r>
      <rPr>
        <sz val="11"/>
        <color theme="1"/>
        <rFont val="Calibri"/>
        <family val="2"/>
        <scheme val="minor"/>
      </rPr>
      <t xml:space="preserve"> - vērtējamā persona bieži 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</si>
  <si>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</si>
  <si>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</si>
  <si>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</si>
  <si>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</si>
  <si>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 Pazīmju numerācija anketā atbilst pazīmju numerācijai kompetenču modelī, tāpēc anketā tā var nebūt nepārtraukti secīga.</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</si>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</sst>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sz val="11"/>
      <color rgb="FF0070C0"/>
      <name val="Calibri"/>
      <family val="2"/>
      <scheme val="minor"/>
    </font>
    <font>
      <sz val="10"/>
      <color rgb="FF000000"/>
      <name val="Arial"/>
      <family val="2"/>
    </font>
    <font>
      <sz val="9"/>
      <color rgb="FF000000"/>
      <name val="Arial"/>
      <family val="2"/>
    </font>
    <font>
      <sz val="10"/>
      <color rgb="FFFF0000"/>
      <name val="Calibri"/>
      <family val="2"/>
      <scheme val="minor"/>
    </font>
    <font>
      <sz val="12"/>
      <name val="Calibri"/>
      <family val="2"/>
      <scheme val="minor"/>
    </font>
    <font>
      <b/>
      <sz val="11"/>
      <color rgb="FF0070C0"/>
      <name val="Calibri"/>
      <family val="2"/>
      <scheme val="minor"/>
    </font>
    <font>
      <i/>
      <sz val="11"/>
      <name val="Calibri"/>
      <family val="2"/>
      <scheme val="minor"/>
    </font>
  </fonts>
  <fills count="10">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7" tint="0.79998168889431442"/>
        <bgColor indexed="64"/>
      </patternFill>
    </fill>
    <fill>
      <patternFill patternType="solid">
        <fgColor theme="0" tint="-0.249977111117893"/>
        <bgColor indexed="64"/>
      </patternFill>
    </fill>
  </fills>
  <borders count="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5">
    <xf numFmtId="0" fontId="0" fillId="0" borderId="0" xfId="0"/>
    <xf numFmtId="0" fontId="1" fillId="0" borderId="0" xfId="0" applyFont="1" applyAlignment="1">
      <alignment horizontal="center" vertical="center"/>
    </xf>
    <xf numFmtId="0" fontId="2" fillId="0" borderId="0" xfId="0" applyFont="1"/>
    <xf numFmtId="0" fontId="7"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4" borderId="0" xfId="0" applyFont="1" applyFill="1"/>
    <xf numFmtId="0" fontId="0" fillId="0" borderId="2" xfId="0" applyBorder="1" applyAlignment="1">
      <alignment horizontal="center" vertical="center"/>
    </xf>
    <xf numFmtId="0" fontId="7" fillId="0" borderId="0" xfId="0" applyFont="1" applyAlignment="1">
      <alignment horizontal="right"/>
    </xf>
    <xf numFmtId="0" fontId="9" fillId="0" borderId="0" xfId="0" applyFont="1"/>
    <xf numFmtId="0" fontId="14" fillId="0" borderId="0" xfId="0" applyFont="1"/>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5" borderId="0" xfId="0" applyFont="1" applyFill="1"/>
    <xf numFmtId="0" fontId="8" fillId="5" borderId="0" xfId="0" applyFont="1" applyFill="1" applyAlignment="1">
      <alignment wrapText="1"/>
    </xf>
    <xf numFmtId="9" fontId="8" fillId="5" borderId="0" xfId="1" applyFont="1" applyFill="1"/>
    <xf numFmtId="0" fontId="17" fillId="0" borderId="0" xfId="0" applyFont="1" applyAlignment="1">
      <alignment horizontal="right"/>
    </xf>
    <xf numFmtId="0" fontId="17" fillId="0" borderId="0" xfId="0" applyFont="1"/>
    <xf numFmtId="0" fontId="8" fillId="6" borderId="0" xfId="0" applyFont="1" applyFill="1"/>
    <xf numFmtId="0" fontId="7" fillId="6"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1" fillId="0" borderId="0" xfId="0" applyFont="1"/>
    <xf numFmtId="0" fontId="2" fillId="0" borderId="0" xfId="0" applyFont="1" applyAlignment="1">
      <alignment horizontal="left" vertical="top" wrapText="1"/>
    </xf>
    <xf numFmtId="164" fontId="13" fillId="0" borderId="2" xfId="0" applyNumberFormat="1" applyFont="1" applyBorder="1" applyAlignment="1">
      <alignment horizontal="right" vertical="center"/>
    </xf>
    <xf numFmtId="0" fontId="13" fillId="0" borderId="2" xfId="0" applyFont="1" applyBorder="1" applyAlignment="1">
      <alignment horizontal="right" vertical="center"/>
    </xf>
    <xf numFmtId="0" fontId="22" fillId="0" borderId="2" xfId="0" applyFont="1" applyBorder="1" applyAlignment="1">
      <alignment horizontal="left" vertical="center"/>
    </xf>
    <xf numFmtId="164" fontId="22" fillId="0" borderId="2" xfId="0" applyNumberFormat="1" applyFont="1" applyBorder="1" applyAlignment="1">
      <alignment horizontal="left" vertical="center"/>
    </xf>
    <xf numFmtId="164" fontId="13" fillId="0" borderId="2" xfId="0" applyNumberFormat="1" applyFont="1" applyBorder="1" applyAlignment="1">
      <alignment horizontal="left" vertical="center"/>
    </xf>
    <xf numFmtId="164" fontId="13" fillId="7" borderId="2" xfId="0" applyNumberFormat="1" applyFont="1" applyFill="1" applyBorder="1" applyAlignment="1">
      <alignment horizontal="left" vertical="center"/>
    </xf>
    <xf numFmtId="0" fontId="13" fillId="0" borderId="2" xfId="0" applyFont="1" applyBorder="1" applyAlignment="1">
      <alignment horizontal="left" vertical="center"/>
    </xf>
    <xf numFmtId="164" fontId="22" fillId="0" borderId="2" xfId="0" applyNumberFormat="1" applyFont="1" applyBorder="1" applyAlignment="1">
      <alignment horizontal="left" vertical="center" wrapText="1"/>
    </xf>
    <xf numFmtId="0" fontId="22" fillId="0" borderId="2" xfId="0" applyFont="1" applyBorder="1" applyAlignment="1">
      <alignment horizontal="left" vertical="center" wrapText="1"/>
    </xf>
    <xf numFmtId="164" fontId="23" fillId="0" borderId="2" xfId="0" applyNumberFormat="1" applyFont="1" applyBorder="1" applyAlignment="1">
      <alignment horizontal="left" vertical="center"/>
    </xf>
    <xf numFmtId="0" fontId="23" fillId="0" borderId="2" xfId="0" applyFont="1" applyBorder="1" applyAlignment="1">
      <alignment horizontal="left" vertical="center"/>
    </xf>
    <xf numFmtId="0" fontId="24" fillId="8" borderId="0" xfId="0" applyFont="1" applyFill="1" applyAlignment="1">
      <alignment horizontal="center" vertical="center" wrapText="1"/>
    </xf>
    <xf numFmtId="0" fontId="8" fillId="8" borderId="0" xfId="0" applyFont="1" applyFill="1" applyAlignment="1">
      <alignment horizontal="center" vertical="center"/>
    </xf>
    <xf numFmtId="0" fontId="2" fillId="6" borderId="0" xfId="0" applyFont="1" applyFill="1" applyAlignment="1">
      <alignment horizontal="left" vertical="center" wrapText="1"/>
    </xf>
    <xf numFmtId="0" fontId="8" fillId="0" borderId="0" xfId="0" applyFont="1" applyAlignment="1">
      <alignment horizontal="center"/>
    </xf>
    <xf numFmtId="9" fontId="8" fillId="5" borderId="0" xfId="1" applyFont="1" applyFill="1" applyAlignment="1">
      <alignment horizontal="center"/>
    </xf>
    <xf numFmtId="9" fontId="8" fillId="0" borderId="0" xfId="1" applyFont="1" applyAlignment="1">
      <alignment horizontal="center"/>
    </xf>
    <xf numFmtId="0" fontId="21" fillId="0" borderId="0" xfId="0" applyFont="1" applyAlignment="1">
      <alignment horizontal="left"/>
    </xf>
    <xf numFmtId="0" fontId="11" fillId="2" borderId="0" xfId="2" applyFont="1" applyBorder="1" applyAlignment="1">
      <alignment vertical="center"/>
    </xf>
    <xf numFmtId="0" fontId="27" fillId="9" borderId="0" xfId="2" applyFont="1" applyFill="1" applyBorder="1" applyAlignment="1">
      <alignment vertical="center"/>
    </xf>
    <xf numFmtId="0" fontId="25" fillId="9" borderId="0" xfId="2" applyFont="1" applyFill="1" applyBorder="1" applyAlignment="1">
      <alignment horizontal="left" wrapText="1"/>
    </xf>
    <xf numFmtId="0" fontId="9" fillId="9" borderId="0" xfId="2" applyFont="1" applyFill="1" applyBorder="1" applyAlignment="1">
      <alignment horizontal="center" vertical="center" wrapText="1"/>
    </xf>
    <xf numFmtId="0" fontId="9" fillId="9" borderId="4" xfId="2" applyFont="1" applyFill="1" applyBorder="1" applyAlignment="1">
      <alignment horizontal="center" vertical="center" wrapText="1"/>
    </xf>
    <xf numFmtId="0" fontId="19" fillId="2" borderId="0" xfId="2" applyFont="1" applyAlignment="1">
      <alignment vertical="center"/>
    </xf>
    <xf numFmtId="0" fontId="19" fillId="2" borderId="0" xfId="2" applyFont="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4" borderId="0" xfId="0" applyFont="1" applyFill="1"/>
    <xf numFmtId="0" fontId="6" fillId="2" borderId="0" xfId="2" applyBorder="1" applyAlignment="1">
      <alignment horizontal="left"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4" borderId="0" xfId="0" applyFont="1" applyFill="1" applyAlignment="1">
      <alignment horizontal="left" wrapText="1"/>
    </xf>
    <xf numFmtId="0" fontId="2" fillId="4" borderId="0" xfId="0" applyFont="1" applyFill="1" applyAlignment="1">
      <alignment horizontal="left" vertical="top" wrapText="1"/>
    </xf>
    <xf numFmtId="0" fontId="25" fillId="0" borderId="0" xfId="0" applyFont="1" applyAlignment="1">
      <alignment horizontal="right" wrapText="1"/>
    </xf>
    <xf numFmtId="0" fontId="2" fillId="4" borderId="0" xfId="0" applyFont="1" applyFill="1" applyAlignment="1">
      <alignment horizontal="left"/>
    </xf>
    <xf numFmtId="0" fontId="2" fillId="4" borderId="0" xfId="1" applyNumberFormat="1" applyFont="1" applyFill="1" applyAlignment="1">
      <alignment horizontal="left"/>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50800</xdr:rowOff>
    </xdr:from>
    <xdr:to>
      <xdr:col>10</xdr:col>
      <xdr:colOff>82296</xdr:colOff>
      <xdr:row>5</xdr:row>
      <xdr:rowOff>190327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6800" y="72390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203"/>
  <sheetViews>
    <sheetView showGridLines="0" tabSelected="1" topLeftCell="B1" zoomScaleNormal="100" workbookViewId="0">
      <selection activeCell="C1" sqref="C1:M1"/>
    </sheetView>
  </sheetViews>
  <sheetFormatPr baseColWidth="10" defaultColWidth="10.6640625" defaultRowHeight="16" x14ac:dyDescent="0.2"/>
  <cols>
    <col min="1" max="1" width="4.832031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4" ht="37" customHeight="1" x14ac:dyDescent="0.2">
      <c r="C1" s="82" t="s">
        <v>267</v>
      </c>
      <c r="D1" s="82"/>
      <c r="E1" s="82"/>
      <c r="F1" s="82"/>
      <c r="G1" s="82"/>
      <c r="H1" s="82"/>
      <c r="I1" s="82"/>
      <c r="J1" s="82"/>
      <c r="K1" s="82"/>
      <c r="L1" s="82"/>
      <c r="M1" s="82"/>
    </row>
    <row r="7" spans="2:14" ht="9" customHeight="1" x14ac:dyDescent="0.2"/>
    <row r="8" spans="2:14" x14ac:dyDescent="0.2">
      <c r="H8" s="1" t="s">
        <v>39</v>
      </c>
    </row>
    <row r="9" spans="2:14" x14ac:dyDescent="0.2">
      <c r="H9" s="1" t="s">
        <v>262</v>
      </c>
    </row>
    <row r="10" spans="2:14" x14ac:dyDescent="0.2">
      <c r="B10" s="2"/>
      <c r="C10" s="2"/>
      <c r="D10" s="2"/>
      <c r="E10" s="2"/>
      <c r="F10" s="2"/>
      <c r="G10" s="2"/>
      <c r="H10" s="1" t="s">
        <v>0</v>
      </c>
    </row>
    <row r="11" spans="2:14" s="2" customFormat="1" ht="15" x14ac:dyDescent="0.2">
      <c r="C11" s="2" t="s">
        <v>36</v>
      </c>
      <c r="E11" s="76"/>
      <c r="F11" s="76"/>
      <c r="G11" s="76"/>
      <c r="I11" s="3" t="s">
        <v>166</v>
      </c>
      <c r="K11" s="83"/>
      <c r="L11" s="83"/>
      <c r="M11" s="83"/>
      <c r="N11" s="83"/>
    </row>
    <row r="12" spans="2:14" s="2" customFormat="1" ht="15" x14ac:dyDescent="0.2">
      <c r="C12" s="3" t="s">
        <v>165</v>
      </c>
      <c r="E12" s="76"/>
      <c r="F12" s="76"/>
      <c r="G12" s="76"/>
      <c r="I12" s="3" t="s">
        <v>260</v>
      </c>
      <c r="K12" s="84"/>
      <c r="L12" s="84"/>
      <c r="M12" s="84"/>
      <c r="N12" s="84"/>
    </row>
    <row r="13" spans="2:14" s="2" customFormat="1" ht="15" x14ac:dyDescent="0.2">
      <c r="C13" s="3" t="s">
        <v>2</v>
      </c>
      <c r="E13" s="76"/>
      <c r="F13" s="76"/>
      <c r="G13" s="76"/>
    </row>
    <row r="14" spans="2:14" s="2" customFormat="1" ht="15" x14ac:dyDescent="0.2">
      <c r="C14" s="3" t="s">
        <v>38</v>
      </c>
      <c r="E14" s="76"/>
      <c r="F14" s="76"/>
      <c r="G14" s="76"/>
    </row>
    <row r="15" spans="2:14" s="2" customFormat="1" ht="15" x14ac:dyDescent="0.2">
      <c r="C15" s="3"/>
      <c r="E15" s="83"/>
      <c r="F15" s="83"/>
      <c r="G15" s="83"/>
    </row>
    <row r="16" spans="2:14" s="2" customFormat="1" ht="15" x14ac:dyDescent="0.2">
      <c r="B16" s="45"/>
    </row>
    <row r="17" spans="1:14" s="2" customFormat="1" ht="15" x14ac:dyDescent="0.2">
      <c r="B17" s="64" t="s">
        <v>268</v>
      </c>
    </row>
    <row r="18" spans="1:14" s="2" customFormat="1" ht="15" x14ac:dyDescent="0.2"/>
    <row r="19" spans="1:14" x14ac:dyDescent="0.2">
      <c r="B19" s="24" t="s">
        <v>35</v>
      </c>
      <c r="C19" s="2"/>
      <c r="D19" s="2"/>
      <c r="E19" s="2"/>
      <c r="F19" s="2"/>
      <c r="G19" s="2"/>
      <c r="H19" s="2"/>
    </row>
    <row r="20" spans="1:14" x14ac:dyDescent="0.2">
      <c r="B20" s="3" t="s">
        <v>269</v>
      </c>
      <c r="C20" s="3"/>
      <c r="D20" s="3"/>
      <c r="E20" s="3"/>
      <c r="F20" s="3"/>
      <c r="G20" s="3"/>
      <c r="H20" s="2"/>
    </row>
    <row r="21" spans="1:14" x14ac:dyDescent="0.2">
      <c r="B21" s="2"/>
      <c r="C21" s="24" t="s">
        <v>270</v>
      </c>
      <c r="D21" s="2"/>
      <c r="E21" s="2"/>
      <c r="F21" s="2"/>
      <c r="G21" s="2"/>
      <c r="H21" s="2"/>
    </row>
    <row r="22" spans="1:14" x14ac:dyDescent="0.2">
      <c r="B22" s="2"/>
      <c r="C22" s="3" t="s">
        <v>271</v>
      </c>
      <c r="D22" s="3"/>
      <c r="E22" s="3"/>
      <c r="F22" s="3"/>
      <c r="G22" s="3"/>
      <c r="H22" s="2"/>
    </row>
    <row r="23" spans="1:14" x14ac:dyDescent="0.2">
      <c r="B23" s="2"/>
      <c r="C23" s="25" t="s">
        <v>272</v>
      </c>
      <c r="D23" s="3"/>
      <c r="E23" s="3"/>
      <c r="F23" s="3"/>
      <c r="G23" s="3"/>
      <c r="H23" s="2"/>
    </row>
    <row r="24" spans="1:14" x14ac:dyDescent="0.2">
      <c r="B24" s="2"/>
      <c r="C24" s="25" t="s">
        <v>273</v>
      </c>
      <c r="D24" s="3"/>
      <c r="E24" s="3"/>
      <c r="F24" s="3"/>
      <c r="G24" s="3"/>
      <c r="H24" s="2"/>
    </row>
    <row r="25" spans="1:14" x14ac:dyDescent="0.2">
      <c r="B25" s="2"/>
      <c r="C25" s="24" t="s">
        <v>274</v>
      </c>
      <c r="D25" s="3"/>
      <c r="E25" s="3"/>
      <c r="F25" s="3"/>
      <c r="G25" s="3"/>
      <c r="H25" s="2"/>
    </row>
    <row r="26" spans="1:14" ht="15" customHeight="1" x14ac:dyDescent="0.2">
      <c r="B26" s="2" t="s">
        <v>275</v>
      </c>
      <c r="C26" s="2"/>
      <c r="D26" s="2"/>
      <c r="E26" s="2"/>
      <c r="F26" s="2"/>
      <c r="G26" s="2"/>
      <c r="H26" s="2"/>
    </row>
    <row r="27" spans="1:14" ht="7" customHeight="1" x14ac:dyDescent="0.2">
      <c r="B27" s="2"/>
      <c r="C27" s="2"/>
      <c r="D27" s="2"/>
      <c r="E27" s="2"/>
      <c r="F27" s="2"/>
      <c r="G27" s="2"/>
      <c r="H27" s="2"/>
    </row>
    <row r="28" spans="1:14" x14ac:dyDescent="0.2">
      <c r="B28" s="2"/>
      <c r="C28" s="3" t="s">
        <v>24</v>
      </c>
      <c r="D28" s="3"/>
      <c r="E28" s="3"/>
      <c r="F28" s="3"/>
      <c r="G28" s="3"/>
      <c r="H28" s="2"/>
    </row>
    <row r="29" spans="1:14" x14ac:dyDescent="0.2">
      <c r="B29" s="2"/>
      <c r="C29" s="24" t="s">
        <v>167</v>
      </c>
      <c r="D29" s="3"/>
      <c r="E29" s="3"/>
      <c r="F29" s="3"/>
      <c r="G29" s="3"/>
      <c r="H29" s="2"/>
    </row>
    <row r="30" spans="1:14" x14ac:dyDescent="0.2">
      <c r="B30" s="45" t="s">
        <v>261</v>
      </c>
      <c r="D30" s="2"/>
      <c r="E30" s="2"/>
      <c r="F30" s="2"/>
      <c r="G30" s="2"/>
      <c r="H30" s="2"/>
    </row>
    <row r="31" spans="1:14" s="2" customFormat="1" ht="15" x14ac:dyDescent="0.2"/>
    <row r="32" spans="1:14" s="2" customFormat="1" ht="32" x14ac:dyDescent="0.2">
      <c r="A32" s="2" t="s">
        <v>175</v>
      </c>
      <c r="B32" s="65" t="s">
        <v>277</v>
      </c>
      <c r="C32" s="77" t="s">
        <v>40</v>
      </c>
      <c r="D32" s="77"/>
      <c r="E32" s="77"/>
      <c r="F32" s="77"/>
      <c r="G32" s="77"/>
      <c r="H32" s="77"/>
      <c r="I32" s="26" t="s">
        <v>25</v>
      </c>
      <c r="J32" s="26" t="s">
        <v>26</v>
      </c>
      <c r="K32" s="26" t="s">
        <v>27</v>
      </c>
      <c r="L32" s="26" t="s">
        <v>28</v>
      </c>
      <c r="M32" s="26" t="s">
        <v>29</v>
      </c>
      <c r="N32" s="27" t="s">
        <v>1</v>
      </c>
    </row>
    <row r="33" spans="1:14" s="2" customFormat="1" x14ac:dyDescent="0.2">
      <c r="B33" s="66" t="s">
        <v>276</v>
      </c>
      <c r="C33" s="67"/>
      <c r="D33" s="67"/>
      <c r="E33" s="67"/>
      <c r="F33" s="67"/>
      <c r="G33" s="67"/>
      <c r="H33" s="67"/>
      <c r="I33" s="68"/>
      <c r="J33" s="68"/>
      <c r="K33" s="68"/>
      <c r="L33" s="68"/>
      <c r="M33" s="68"/>
      <c r="N33" s="69"/>
    </row>
    <row r="34" spans="1:14" ht="32" customHeight="1" x14ac:dyDescent="0.2">
      <c r="A34" s="47">
        <v>44562</v>
      </c>
      <c r="B34" s="11">
        <v>1</v>
      </c>
      <c r="C34" s="72" t="s">
        <v>56</v>
      </c>
      <c r="D34" s="72"/>
      <c r="E34" s="72"/>
      <c r="F34" s="72"/>
      <c r="G34" s="72"/>
      <c r="H34" s="73"/>
      <c r="I34" s="13"/>
      <c r="J34" s="12"/>
      <c r="K34" s="12"/>
      <c r="L34" s="12"/>
      <c r="M34" s="12"/>
      <c r="N34" s="12"/>
    </row>
    <row r="35" spans="1:14" ht="48" customHeight="1" x14ac:dyDescent="0.2">
      <c r="A35" s="47">
        <v>44621</v>
      </c>
      <c r="B35" s="11">
        <v>2</v>
      </c>
      <c r="C35" s="74" t="s">
        <v>57</v>
      </c>
      <c r="D35" s="74"/>
      <c r="E35" s="74"/>
      <c r="F35" s="74"/>
      <c r="G35" s="74"/>
      <c r="H35" s="75"/>
      <c r="I35" s="14"/>
      <c r="J35" s="12"/>
      <c r="K35" s="12"/>
      <c r="L35" s="12"/>
      <c r="M35" s="12"/>
      <c r="N35" s="12"/>
    </row>
    <row r="36" spans="1:14" ht="47" customHeight="1" x14ac:dyDescent="0.2">
      <c r="A36" s="47">
        <v>44652</v>
      </c>
      <c r="B36" s="11">
        <v>3</v>
      </c>
      <c r="C36" s="74" t="s">
        <v>58</v>
      </c>
      <c r="D36" s="74"/>
      <c r="E36" s="74"/>
      <c r="F36" s="74"/>
      <c r="G36" s="74"/>
      <c r="H36" s="75"/>
      <c r="I36" s="14"/>
      <c r="J36" s="12"/>
      <c r="K36" s="12"/>
      <c r="L36" s="12"/>
      <c r="M36" s="12"/>
      <c r="N36" s="12"/>
    </row>
    <row r="37" spans="1:14" ht="30" customHeight="1" x14ac:dyDescent="0.2">
      <c r="A37" s="47">
        <v>44713</v>
      </c>
      <c r="B37" s="11">
        <v>4</v>
      </c>
      <c r="C37" s="74" t="s">
        <v>59</v>
      </c>
      <c r="D37" s="74"/>
      <c r="E37" s="74"/>
      <c r="F37" s="74"/>
      <c r="G37" s="74"/>
      <c r="H37" s="75"/>
      <c r="I37" s="13"/>
      <c r="J37" s="12"/>
      <c r="K37" s="12"/>
      <c r="L37" s="12"/>
      <c r="M37" s="12"/>
      <c r="N37" s="12"/>
    </row>
    <row r="38" spans="1:14" ht="29" customHeight="1" x14ac:dyDescent="0.2">
      <c r="A38" s="47">
        <v>44743</v>
      </c>
      <c r="B38" s="11">
        <v>5</v>
      </c>
      <c r="C38" s="72" t="s">
        <v>60</v>
      </c>
      <c r="D38" s="72"/>
      <c r="E38" s="72"/>
      <c r="F38" s="72"/>
      <c r="G38" s="72"/>
      <c r="H38" s="73"/>
      <c r="I38" s="14"/>
      <c r="J38" s="12"/>
      <c r="K38" s="12"/>
      <c r="L38" s="12"/>
      <c r="M38" s="12"/>
      <c r="N38" s="12"/>
    </row>
    <row r="39" spans="1:14" ht="59" customHeight="1" x14ac:dyDescent="0.2">
      <c r="A39" s="47">
        <v>44774</v>
      </c>
      <c r="B39" s="11">
        <v>6</v>
      </c>
      <c r="C39" s="72" t="s">
        <v>61</v>
      </c>
      <c r="D39" s="72"/>
      <c r="E39" s="72"/>
      <c r="F39" s="72"/>
      <c r="G39" s="72"/>
      <c r="H39" s="73"/>
      <c r="I39" s="14"/>
      <c r="J39" s="12"/>
      <c r="K39" s="12"/>
      <c r="L39" s="12"/>
      <c r="M39" s="12"/>
      <c r="N39" s="12"/>
    </row>
    <row r="40" spans="1:14" ht="44" customHeight="1" x14ac:dyDescent="0.2">
      <c r="A40" s="47">
        <v>44835</v>
      </c>
      <c r="B40" s="11">
        <v>8</v>
      </c>
      <c r="C40" s="72" t="s">
        <v>62</v>
      </c>
      <c r="D40" s="72"/>
      <c r="E40" s="72"/>
      <c r="F40" s="72"/>
      <c r="G40" s="72"/>
      <c r="H40" s="73"/>
      <c r="I40" s="14"/>
      <c r="J40" s="12"/>
      <c r="K40" s="12"/>
      <c r="L40" s="12"/>
      <c r="M40" s="12"/>
      <c r="N40" s="12"/>
    </row>
    <row r="41" spans="1:14" ht="44" customHeight="1" x14ac:dyDescent="0.2">
      <c r="A41" s="47">
        <v>44866</v>
      </c>
      <c r="B41" s="11">
        <v>9</v>
      </c>
      <c r="C41" s="72" t="s">
        <v>63</v>
      </c>
      <c r="D41" s="72"/>
      <c r="E41" s="72"/>
      <c r="F41" s="72"/>
      <c r="G41" s="72"/>
      <c r="H41" s="73"/>
      <c r="I41" s="14"/>
      <c r="J41" s="12"/>
      <c r="K41" s="12"/>
      <c r="L41" s="12"/>
      <c r="M41" s="12"/>
      <c r="N41" s="12"/>
    </row>
    <row r="42" spans="1:14" ht="44" customHeight="1" x14ac:dyDescent="0.2">
      <c r="A42" s="48" t="s">
        <v>176</v>
      </c>
      <c r="B42" s="11">
        <v>11</v>
      </c>
      <c r="C42" s="72" t="s">
        <v>64</v>
      </c>
      <c r="D42" s="72"/>
      <c r="E42" s="72"/>
      <c r="F42" s="72"/>
      <c r="G42" s="72"/>
      <c r="H42" s="73"/>
      <c r="I42" s="14"/>
      <c r="J42" s="12"/>
      <c r="K42" s="12"/>
      <c r="L42" s="12"/>
      <c r="M42" s="12"/>
      <c r="N42" s="12"/>
    </row>
    <row r="43" spans="1:14" ht="44" customHeight="1" x14ac:dyDescent="0.2">
      <c r="A43" s="48" t="s">
        <v>177</v>
      </c>
      <c r="B43" s="11">
        <v>12</v>
      </c>
      <c r="C43" s="72" t="s">
        <v>65</v>
      </c>
      <c r="D43" s="72"/>
      <c r="E43" s="72"/>
      <c r="F43" s="72"/>
      <c r="G43" s="72"/>
      <c r="H43" s="73"/>
      <c r="I43" s="14"/>
      <c r="J43" s="12"/>
      <c r="K43" s="12"/>
      <c r="L43" s="12"/>
      <c r="M43" s="12"/>
      <c r="N43" s="12"/>
    </row>
    <row r="44" spans="1:14" ht="44" customHeight="1" x14ac:dyDescent="0.2">
      <c r="A44" s="48" t="s">
        <v>178</v>
      </c>
      <c r="B44" s="11">
        <v>14</v>
      </c>
      <c r="C44" s="72" t="s">
        <v>263</v>
      </c>
      <c r="D44" s="72"/>
      <c r="E44" s="72"/>
      <c r="F44" s="72"/>
      <c r="G44" s="72"/>
      <c r="H44" s="73"/>
      <c r="I44" s="14"/>
      <c r="J44" s="12"/>
      <c r="K44" s="12"/>
      <c r="L44" s="12"/>
      <c r="M44" s="12"/>
      <c r="N44" s="12"/>
    </row>
    <row r="45" spans="1:14" ht="44" customHeight="1" x14ac:dyDescent="0.2">
      <c r="A45" s="48" t="s">
        <v>179</v>
      </c>
      <c r="B45" s="11">
        <v>15</v>
      </c>
      <c r="C45" s="72" t="s">
        <v>66</v>
      </c>
      <c r="D45" s="72"/>
      <c r="E45" s="72"/>
      <c r="F45" s="72"/>
      <c r="G45" s="72"/>
      <c r="H45" s="73"/>
      <c r="I45" s="14"/>
      <c r="J45" s="12"/>
      <c r="K45" s="12"/>
      <c r="L45" s="12"/>
      <c r="M45" s="12"/>
      <c r="N45" s="12"/>
    </row>
    <row r="46" spans="1:14" ht="44" customHeight="1" x14ac:dyDescent="0.2">
      <c r="A46" s="48" t="s">
        <v>180</v>
      </c>
      <c r="B46" s="11">
        <v>16</v>
      </c>
      <c r="C46" s="72" t="s">
        <v>67</v>
      </c>
      <c r="D46" s="72"/>
      <c r="E46" s="72"/>
      <c r="F46" s="72"/>
      <c r="G46" s="72"/>
      <c r="H46" s="73"/>
      <c r="I46" s="14"/>
      <c r="J46" s="12"/>
      <c r="K46" s="12"/>
      <c r="L46" s="12"/>
      <c r="M46" s="12"/>
      <c r="N46" s="12"/>
    </row>
    <row r="47" spans="1:14" ht="44" customHeight="1" x14ac:dyDescent="0.2">
      <c r="A47" s="48" t="s">
        <v>181</v>
      </c>
      <c r="B47" s="11">
        <v>17</v>
      </c>
      <c r="C47" s="72" t="s">
        <v>68</v>
      </c>
      <c r="D47" s="72"/>
      <c r="E47" s="72"/>
      <c r="F47" s="72"/>
      <c r="G47" s="72"/>
      <c r="H47" s="73"/>
      <c r="I47" s="14"/>
      <c r="J47" s="12"/>
      <c r="K47" s="12"/>
      <c r="L47" s="12"/>
      <c r="M47" s="12"/>
      <c r="N47" s="12"/>
    </row>
    <row r="48" spans="1:14" ht="44" customHeight="1" x14ac:dyDescent="0.2">
      <c r="A48" s="48" t="s">
        <v>182</v>
      </c>
      <c r="B48" s="11">
        <v>18</v>
      </c>
      <c r="C48" s="72" t="s">
        <v>69</v>
      </c>
      <c r="D48" s="72"/>
      <c r="E48" s="72"/>
      <c r="F48" s="72"/>
      <c r="G48" s="72"/>
      <c r="H48" s="73"/>
      <c r="I48" s="14"/>
      <c r="J48" s="12"/>
      <c r="K48" s="12"/>
      <c r="L48" s="12"/>
      <c r="M48" s="12"/>
      <c r="N48" s="12"/>
    </row>
    <row r="49" spans="1:14" ht="44" customHeight="1" x14ac:dyDescent="0.2">
      <c r="A49" s="48" t="s">
        <v>183</v>
      </c>
      <c r="B49" s="11">
        <v>19</v>
      </c>
      <c r="C49" s="72" t="s">
        <v>70</v>
      </c>
      <c r="D49" s="72"/>
      <c r="E49" s="72"/>
      <c r="F49" s="72"/>
      <c r="G49" s="72"/>
      <c r="H49" s="73"/>
      <c r="I49" s="14"/>
      <c r="J49" s="12"/>
      <c r="K49" s="12"/>
      <c r="L49" s="12"/>
      <c r="M49" s="12"/>
      <c r="N49" s="12"/>
    </row>
    <row r="50" spans="1:14" ht="44" customHeight="1" x14ac:dyDescent="0.2">
      <c r="A50" s="48" t="s">
        <v>184</v>
      </c>
      <c r="B50" s="11">
        <v>20</v>
      </c>
      <c r="C50" s="72" t="s">
        <v>174</v>
      </c>
      <c r="D50" s="72"/>
      <c r="E50" s="72"/>
      <c r="F50" s="72"/>
      <c r="G50" s="72"/>
      <c r="H50" s="73"/>
      <c r="I50" s="14"/>
      <c r="J50" s="12"/>
      <c r="K50" s="12"/>
      <c r="L50" s="12"/>
      <c r="M50" s="12"/>
      <c r="N50" s="12"/>
    </row>
    <row r="51" spans="1:14" ht="44" customHeight="1" x14ac:dyDescent="0.2">
      <c r="A51" s="48" t="s">
        <v>185</v>
      </c>
      <c r="B51" s="11">
        <v>21</v>
      </c>
      <c r="C51" s="72" t="s">
        <v>71</v>
      </c>
      <c r="D51" s="72"/>
      <c r="E51" s="72"/>
      <c r="F51" s="72"/>
      <c r="G51" s="72"/>
      <c r="H51" s="73"/>
      <c r="I51" s="14"/>
      <c r="J51" s="12"/>
      <c r="K51" s="12"/>
      <c r="L51" s="12"/>
      <c r="M51" s="12"/>
      <c r="N51" s="12"/>
    </row>
    <row r="52" spans="1:14" ht="44" customHeight="1" x14ac:dyDescent="0.2">
      <c r="A52" s="48" t="s">
        <v>186</v>
      </c>
      <c r="B52" s="11">
        <v>22</v>
      </c>
      <c r="C52" s="72" t="s">
        <v>72</v>
      </c>
      <c r="D52" s="72"/>
      <c r="E52" s="72"/>
      <c r="F52" s="72"/>
      <c r="G52" s="72"/>
      <c r="H52" s="73"/>
      <c r="I52" s="14"/>
      <c r="J52" s="12"/>
      <c r="K52" s="12"/>
      <c r="L52" s="12"/>
      <c r="M52" s="12"/>
      <c r="N52" s="12"/>
    </row>
    <row r="53" spans="1:14" ht="44" customHeight="1" x14ac:dyDescent="0.2">
      <c r="A53" s="48" t="s">
        <v>187</v>
      </c>
      <c r="B53" s="11">
        <v>23</v>
      </c>
      <c r="C53" s="72" t="s">
        <v>264</v>
      </c>
      <c r="D53" s="72"/>
      <c r="E53" s="72"/>
      <c r="F53" s="72"/>
      <c r="G53" s="72"/>
      <c r="H53" s="73"/>
      <c r="I53" s="14"/>
      <c r="J53" s="12"/>
      <c r="K53" s="12"/>
      <c r="L53" s="12"/>
      <c r="M53" s="12"/>
      <c r="N53" s="12"/>
    </row>
    <row r="54" spans="1:14" ht="44" customHeight="1" x14ac:dyDescent="0.2">
      <c r="A54" s="48" t="s">
        <v>188</v>
      </c>
      <c r="B54" s="11">
        <v>24</v>
      </c>
      <c r="C54" s="72" t="s">
        <v>73</v>
      </c>
      <c r="D54" s="72"/>
      <c r="E54" s="72"/>
      <c r="F54" s="72"/>
      <c r="G54" s="72"/>
      <c r="H54" s="73"/>
      <c r="I54" s="14"/>
      <c r="J54" s="12"/>
      <c r="K54" s="12"/>
      <c r="L54" s="12"/>
      <c r="M54" s="12"/>
      <c r="N54" s="12"/>
    </row>
    <row r="55" spans="1:14" ht="44" customHeight="1" x14ac:dyDescent="0.2">
      <c r="A55" s="48" t="s">
        <v>189</v>
      </c>
      <c r="B55" s="11">
        <v>25</v>
      </c>
      <c r="C55" s="72" t="s">
        <v>74</v>
      </c>
      <c r="D55" s="72"/>
      <c r="E55" s="72"/>
      <c r="F55" s="72"/>
      <c r="G55" s="72"/>
      <c r="H55" s="73"/>
      <c r="I55" s="14"/>
      <c r="J55" s="12"/>
      <c r="K55" s="12"/>
      <c r="L55" s="12"/>
      <c r="M55" s="12"/>
      <c r="N55" s="12"/>
    </row>
    <row r="56" spans="1:14" ht="44" customHeight="1" x14ac:dyDescent="0.2">
      <c r="A56" s="48" t="s">
        <v>190</v>
      </c>
      <c r="B56" s="11">
        <v>26</v>
      </c>
      <c r="C56" s="72" t="s">
        <v>75</v>
      </c>
      <c r="D56" s="72"/>
      <c r="E56" s="72"/>
      <c r="F56" s="72"/>
      <c r="G56" s="72"/>
      <c r="H56" s="73"/>
      <c r="I56" s="14"/>
      <c r="J56" s="12"/>
      <c r="K56" s="12"/>
      <c r="L56" s="12"/>
      <c r="M56" s="12"/>
      <c r="N56" s="12"/>
    </row>
    <row r="57" spans="1:14" ht="29" customHeight="1" x14ac:dyDescent="0.2">
      <c r="A57" s="48" t="s">
        <v>191</v>
      </c>
      <c r="B57" s="11">
        <v>27</v>
      </c>
      <c r="C57" s="72" t="s">
        <v>76</v>
      </c>
      <c r="D57" s="72"/>
      <c r="E57" s="72"/>
      <c r="F57" s="72"/>
      <c r="G57" s="72"/>
      <c r="H57" s="73"/>
      <c r="I57" s="14"/>
      <c r="J57" s="12"/>
      <c r="K57" s="12"/>
      <c r="L57" s="12"/>
      <c r="M57" s="12"/>
      <c r="N57" s="12"/>
    </row>
    <row r="58" spans="1:14" ht="15" customHeight="1" x14ac:dyDescent="0.2">
      <c r="B58" s="7"/>
      <c r="C58" s="8"/>
      <c r="D58" s="8"/>
      <c r="E58" s="8"/>
      <c r="F58" s="8"/>
      <c r="G58" s="8"/>
      <c r="H58" s="8"/>
      <c r="I58" s="9"/>
      <c r="J58" s="2"/>
      <c r="K58" s="2"/>
      <c r="L58" s="2"/>
      <c r="M58" s="2"/>
      <c r="N58" s="2"/>
    </row>
    <row r="59" spans="1:14" x14ac:dyDescent="0.2">
      <c r="B59" s="5" t="s">
        <v>42</v>
      </c>
      <c r="D59" s="2"/>
      <c r="E59" s="2"/>
      <c r="F59" s="2"/>
      <c r="G59" s="2"/>
      <c r="H59" s="2"/>
      <c r="I59" s="2"/>
      <c r="J59" s="2"/>
      <c r="K59" s="2"/>
      <c r="L59" s="2"/>
      <c r="M59" s="2"/>
      <c r="N59" s="2"/>
    </row>
    <row r="60" spans="1:14" x14ac:dyDescent="0.2">
      <c r="B60" s="5" t="s">
        <v>7</v>
      </c>
    </row>
    <row r="61" spans="1:14" ht="17" customHeight="1" x14ac:dyDescent="0.2">
      <c r="B61" s="81"/>
      <c r="C61" s="81"/>
      <c r="D61" s="81"/>
      <c r="E61" s="81"/>
      <c r="F61" s="81"/>
      <c r="G61" s="81"/>
      <c r="H61" s="81"/>
      <c r="I61" s="81"/>
      <c r="J61" s="81"/>
      <c r="K61" s="81"/>
      <c r="L61" s="81"/>
      <c r="M61" s="81"/>
      <c r="N61" s="81"/>
    </row>
    <row r="62" spans="1:14" ht="16" customHeight="1" x14ac:dyDescent="0.2">
      <c r="B62" s="81"/>
      <c r="C62" s="81"/>
      <c r="D62" s="81"/>
      <c r="E62" s="81"/>
      <c r="F62" s="81"/>
      <c r="G62" s="81"/>
      <c r="H62" s="81"/>
      <c r="I62" s="81"/>
      <c r="J62" s="81"/>
      <c r="K62" s="81"/>
      <c r="L62" s="81"/>
      <c r="M62" s="81"/>
      <c r="N62" s="81"/>
    </row>
    <row r="64" spans="1:14" ht="32" x14ac:dyDescent="0.2">
      <c r="B64" s="10"/>
      <c r="C64" s="77" t="s">
        <v>43</v>
      </c>
      <c r="D64" s="77"/>
      <c r="E64" s="77"/>
      <c r="F64" s="77"/>
      <c r="G64" s="77"/>
      <c r="H64" s="77"/>
      <c r="I64" s="26" t="s">
        <v>25</v>
      </c>
      <c r="J64" s="26" t="s">
        <v>26</v>
      </c>
      <c r="K64" s="26" t="s">
        <v>27</v>
      </c>
      <c r="L64" s="26" t="s">
        <v>28</v>
      </c>
      <c r="M64" s="26" t="s">
        <v>29</v>
      </c>
      <c r="N64" s="27" t="s">
        <v>1</v>
      </c>
    </row>
    <row r="65" spans="1:14" ht="45" customHeight="1" x14ac:dyDescent="0.2">
      <c r="A65" s="50" t="s">
        <v>192</v>
      </c>
      <c r="B65" s="11">
        <v>1</v>
      </c>
      <c r="C65" s="74" t="s">
        <v>77</v>
      </c>
      <c r="D65" s="74"/>
      <c r="E65" s="74"/>
      <c r="F65" s="74"/>
      <c r="G65" s="74"/>
      <c r="H65" s="75"/>
      <c r="I65" s="40"/>
      <c r="J65" s="41"/>
      <c r="K65" s="41"/>
      <c r="L65" s="41"/>
      <c r="M65" s="41"/>
      <c r="N65" s="41"/>
    </row>
    <row r="66" spans="1:14" ht="50" customHeight="1" x14ac:dyDescent="0.2">
      <c r="A66" s="50" t="s">
        <v>193</v>
      </c>
      <c r="B66" s="11">
        <v>2</v>
      </c>
      <c r="C66" s="74" t="s">
        <v>78</v>
      </c>
      <c r="D66" s="74"/>
      <c r="E66" s="74"/>
      <c r="F66" s="74"/>
      <c r="G66" s="74"/>
      <c r="H66" s="75"/>
      <c r="I66" s="40"/>
      <c r="J66" s="41"/>
      <c r="K66" s="41"/>
      <c r="L66" s="41"/>
      <c r="M66" s="41"/>
      <c r="N66" s="41"/>
    </row>
    <row r="67" spans="1:14" ht="50" customHeight="1" x14ac:dyDescent="0.2">
      <c r="A67" s="50" t="s">
        <v>194</v>
      </c>
      <c r="B67" s="11">
        <v>3</v>
      </c>
      <c r="C67" s="74" t="s">
        <v>79</v>
      </c>
      <c r="D67" s="74"/>
      <c r="E67" s="74"/>
      <c r="F67" s="74"/>
      <c r="G67" s="74"/>
      <c r="H67" s="75"/>
      <c r="I67" s="40"/>
      <c r="J67" s="41"/>
      <c r="K67" s="41"/>
      <c r="L67" s="41"/>
      <c r="M67" s="41"/>
      <c r="N67" s="41"/>
    </row>
    <row r="68" spans="1:14" ht="49" customHeight="1" x14ac:dyDescent="0.2">
      <c r="A68" s="50" t="s">
        <v>195</v>
      </c>
      <c r="B68" s="11">
        <v>4</v>
      </c>
      <c r="C68" s="74" t="s">
        <v>80</v>
      </c>
      <c r="D68" s="74"/>
      <c r="E68" s="74"/>
      <c r="F68" s="74"/>
      <c r="G68" s="74"/>
      <c r="H68" s="75"/>
      <c r="I68" s="40"/>
      <c r="J68" s="41"/>
      <c r="K68" s="41"/>
      <c r="L68" s="41"/>
      <c r="M68" s="41"/>
      <c r="N68" s="41"/>
    </row>
    <row r="69" spans="1:14" ht="32" customHeight="1" x14ac:dyDescent="0.2">
      <c r="A69" s="50" t="s">
        <v>197</v>
      </c>
      <c r="B69" s="11">
        <v>5</v>
      </c>
      <c r="C69" s="74" t="s">
        <v>81</v>
      </c>
      <c r="D69" s="74"/>
      <c r="E69" s="74"/>
      <c r="F69" s="74"/>
      <c r="G69" s="74"/>
      <c r="H69" s="75"/>
      <c r="I69" s="40"/>
      <c r="J69" s="41"/>
      <c r="K69" s="41"/>
      <c r="L69" s="41"/>
      <c r="M69" s="41"/>
      <c r="N69" s="41"/>
    </row>
    <row r="70" spans="1:14" ht="32" customHeight="1" x14ac:dyDescent="0.2">
      <c r="A70" s="49" t="s">
        <v>196</v>
      </c>
      <c r="B70" s="11">
        <v>7</v>
      </c>
      <c r="C70" s="74" t="s">
        <v>82</v>
      </c>
      <c r="D70" s="74"/>
      <c r="E70" s="74"/>
      <c r="F70" s="74"/>
      <c r="G70" s="74"/>
      <c r="H70" s="75"/>
      <c r="I70" s="40"/>
      <c r="J70" s="41"/>
      <c r="K70" s="41"/>
      <c r="L70" s="41"/>
      <c r="M70" s="41"/>
      <c r="N70" s="41"/>
    </row>
    <row r="71" spans="1:14" ht="32" customHeight="1" x14ac:dyDescent="0.2">
      <c r="A71" s="49" t="s">
        <v>200</v>
      </c>
      <c r="B71" s="11">
        <v>9</v>
      </c>
      <c r="C71" s="74" t="s">
        <v>83</v>
      </c>
      <c r="D71" s="74"/>
      <c r="E71" s="74"/>
      <c r="F71" s="74"/>
      <c r="G71" s="74"/>
      <c r="H71" s="75"/>
      <c r="I71" s="42"/>
      <c r="J71" s="41"/>
      <c r="K71" s="41"/>
      <c r="L71" s="41"/>
      <c r="M71" s="41"/>
      <c r="N71" s="41"/>
    </row>
    <row r="72" spans="1:14" ht="49" customHeight="1" x14ac:dyDescent="0.2">
      <c r="A72" s="49" t="s">
        <v>201</v>
      </c>
      <c r="B72" s="11">
        <v>10</v>
      </c>
      <c r="C72" s="74" t="s">
        <v>84</v>
      </c>
      <c r="D72" s="74"/>
      <c r="E72" s="74"/>
      <c r="F72" s="74"/>
      <c r="G72" s="74"/>
      <c r="H72" s="75"/>
      <c r="I72" s="40"/>
      <c r="J72" s="41"/>
      <c r="K72" s="41"/>
      <c r="L72" s="41"/>
      <c r="M72" s="41"/>
      <c r="N72" s="41"/>
    </row>
    <row r="73" spans="1:14" ht="32" customHeight="1" x14ac:dyDescent="0.2">
      <c r="A73" s="49" t="s">
        <v>202</v>
      </c>
      <c r="B73" s="11">
        <v>11</v>
      </c>
      <c r="C73" s="74" t="s">
        <v>85</v>
      </c>
      <c r="D73" s="74"/>
      <c r="E73" s="74"/>
      <c r="F73" s="74"/>
      <c r="G73" s="74"/>
      <c r="H73" s="75"/>
      <c r="I73" s="40"/>
      <c r="J73" s="41"/>
      <c r="K73" s="41"/>
      <c r="L73" s="41"/>
      <c r="M73" s="41"/>
      <c r="N73" s="41"/>
    </row>
    <row r="74" spans="1:14" ht="41" customHeight="1" x14ac:dyDescent="0.2">
      <c r="A74" s="49" t="s">
        <v>203</v>
      </c>
      <c r="B74" s="11">
        <v>12</v>
      </c>
      <c r="C74" s="74" t="s">
        <v>86</v>
      </c>
      <c r="D74" s="74"/>
      <c r="E74" s="74"/>
      <c r="F74" s="74"/>
      <c r="G74" s="74"/>
      <c r="H74" s="75"/>
      <c r="I74" s="42"/>
      <c r="J74" s="41"/>
      <c r="K74" s="41"/>
      <c r="L74" s="41"/>
      <c r="M74" s="41"/>
      <c r="N74" s="41"/>
    </row>
    <row r="75" spans="1:14" ht="41" customHeight="1" x14ac:dyDescent="0.2">
      <c r="A75" s="49" t="s">
        <v>199</v>
      </c>
      <c r="B75" s="11">
        <v>13</v>
      </c>
      <c r="C75" s="74" t="s">
        <v>198</v>
      </c>
      <c r="D75" s="74"/>
      <c r="E75" s="74"/>
      <c r="F75" s="74"/>
      <c r="G75" s="74"/>
      <c r="H75" s="75"/>
      <c r="I75" s="42"/>
      <c r="J75" s="41"/>
      <c r="K75" s="41"/>
      <c r="L75" s="41"/>
      <c r="M75" s="41"/>
      <c r="N75" s="41"/>
    </row>
    <row r="76" spans="1:14" ht="41" customHeight="1" x14ac:dyDescent="0.2">
      <c r="A76" s="49" t="s">
        <v>204</v>
      </c>
      <c r="B76" s="11">
        <v>14</v>
      </c>
      <c r="C76" s="74" t="s">
        <v>87</v>
      </c>
      <c r="D76" s="74"/>
      <c r="E76" s="74"/>
      <c r="F76" s="74"/>
      <c r="G76" s="74"/>
      <c r="H76" s="75"/>
      <c r="I76" s="42"/>
      <c r="J76" s="41"/>
      <c r="K76" s="41"/>
      <c r="L76" s="41"/>
      <c r="M76" s="41"/>
      <c r="N76" s="41"/>
    </row>
    <row r="77" spans="1:14" ht="41" customHeight="1" x14ac:dyDescent="0.2">
      <c r="A77" s="49" t="s">
        <v>205</v>
      </c>
      <c r="B77" s="11">
        <v>15</v>
      </c>
      <c r="C77" s="74" t="s">
        <v>88</v>
      </c>
      <c r="D77" s="74"/>
      <c r="E77" s="74"/>
      <c r="F77" s="74"/>
      <c r="G77" s="74"/>
      <c r="H77" s="75"/>
      <c r="I77" s="42"/>
      <c r="J77" s="41"/>
      <c r="K77" s="41"/>
      <c r="L77" s="41"/>
      <c r="M77" s="41"/>
      <c r="N77" s="41"/>
    </row>
    <row r="79" spans="1:14" x14ac:dyDescent="0.2">
      <c r="B79" s="5" t="s">
        <v>44</v>
      </c>
    </row>
    <row r="80" spans="1:14" x14ac:dyDescent="0.2">
      <c r="B80" s="5" t="s">
        <v>7</v>
      </c>
    </row>
    <row r="81" spans="1:14" ht="18" customHeight="1" x14ac:dyDescent="0.2">
      <c r="B81" s="81"/>
      <c r="C81" s="81"/>
      <c r="D81" s="81"/>
      <c r="E81" s="81"/>
      <c r="F81" s="81"/>
      <c r="G81" s="81"/>
      <c r="H81" s="81"/>
      <c r="I81" s="81"/>
      <c r="J81" s="81"/>
      <c r="K81" s="81"/>
      <c r="L81" s="81"/>
      <c r="M81" s="81"/>
      <c r="N81" s="81"/>
    </row>
    <row r="82" spans="1:14" ht="18" customHeight="1" x14ac:dyDescent="0.2">
      <c r="B82" s="81"/>
      <c r="C82" s="81"/>
      <c r="D82" s="81"/>
      <c r="E82" s="81"/>
      <c r="F82" s="81"/>
      <c r="G82" s="81"/>
      <c r="H82" s="81"/>
      <c r="I82" s="81"/>
      <c r="J82" s="81"/>
      <c r="K82" s="81"/>
      <c r="L82" s="81"/>
      <c r="M82" s="81"/>
      <c r="N82" s="81"/>
    </row>
    <row r="83" spans="1:14" ht="18" customHeight="1" x14ac:dyDescent="0.2">
      <c r="B83" s="46"/>
      <c r="C83" s="46"/>
      <c r="D83" s="46"/>
      <c r="E83" s="46"/>
      <c r="F83" s="46"/>
      <c r="G83" s="46"/>
      <c r="H83" s="46"/>
      <c r="I83" s="46"/>
      <c r="J83" s="46"/>
      <c r="K83" s="46"/>
      <c r="L83" s="46"/>
      <c r="M83" s="46"/>
      <c r="N83" s="46"/>
    </row>
    <row r="84" spans="1:14" ht="32" x14ac:dyDescent="0.2">
      <c r="B84" s="10"/>
      <c r="C84" s="77" t="s">
        <v>168</v>
      </c>
      <c r="D84" s="77"/>
      <c r="E84" s="77"/>
      <c r="F84" s="77"/>
      <c r="G84" s="77"/>
      <c r="H84" s="77"/>
      <c r="I84" s="26" t="s">
        <v>25</v>
      </c>
      <c r="J84" s="26" t="s">
        <v>26</v>
      </c>
      <c r="K84" s="26" t="s">
        <v>27</v>
      </c>
      <c r="L84" s="26" t="s">
        <v>28</v>
      </c>
      <c r="M84" s="26" t="s">
        <v>29</v>
      </c>
      <c r="N84" s="27" t="s">
        <v>1</v>
      </c>
    </row>
    <row r="85" spans="1:14" ht="39" customHeight="1" x14ac:dyDescent="0.2">
      <c r="A85" s="51">
        <v>44564</v>
      </c>
      <c r="B85" s="11">
        <v>1</v>
      </c>
      <c r="C85" s="74" t="s">
        <v>206</v>
      </c>
      <c r="D85" s="74"/>
      <c r="E85" s="74"/>
      <c r="F85" s="74"/>
      <c r="G85" s="74"/>
      <c r="H85" s="75"/>
      <c r="I85" s="22"/>
      <c r="J85" s="22"/>
      <c r="K85" s="22"/>
      <c r="L85" s="22"/>
      <c r="M85" s="22"/>
      <c r="N85" s="22"/>
    </row>
    <row r="86" spans="1:14" ht="43" customHeight="1" x14ac:dyDescent="0.2">
      <c r="A86" s="52">
        <v>44595</v>
      </c>
      <c r="B86" s="11">
        <v>2</v>
      </c>
      <c r="C86" s="74" t="s">
        <v>89</v>
      </c>
      <c r="D86" s="74"/>
      <c r="E86" s="74"/>
      <c r="F86" s="74"/>
      <c r="G86" s="74"/>
      <c r="H86" s="75"/>
      <c r="I86" s="22"/>
      <c r="J86" s="22"/>
      <c r="K86" s="22"/>
      <c r="L86" s="22"/>
      <c r="M86" s="22"/>
      <c r="N86" s="22"/>
    </row>
    <row r="87" spans="1:14" ht="46" customHeight="1" x14ac:dyDescent="0.2">
      <c r="A87" s="51">
        <v>44684</v>
      </c>
      <c r="B87" s="11">
        <v>3</v>
      </c>
      <c r="C87" s="74" t="s">
        <v>90</v>
      </c>
      <c r="D87" s="74"/>
      <c r="E87" s="74"/>
      <c r="F87" s="74"/>
      <c r="G87" s="74"/>
      <c r="H87" s="75"/>
      <c r="I87" s="22"/>
      <c r="J87" s="22"/>
      <c r="K87" s="22"/>
      <c r="L87" s="22"/>
      <c r="M87" s="22"/>
      <c r="N87" s="22"/>
    </row>
    <row r="88" spans="1:14" ht="46" customHeight="1" x14ac:dyDescent="0.2">
      <c r="A88" s="51">
        <v>44745</v>
      </c>
      <c r="B88" s="11">
        <v>5</v>
      </c>
      <c r="C88" s="74" t="s">
        <v>91</v>
      </c>
      <c r="D88" s="74"/>
      <c r="E88" s="74"/>
      <c r="F88" s="74"/>
      <c r="G88" s="74"/>
      <c r="H88" s="75"/>
      <c r="I88" s="22"/>
      <c r="J88" s="22"/>
      <c r="K88" s="22"/>
      <c r="L88" s="22"/>
      <c r="M88" s="22"/>
      <c r="N88" s="22"/>
    </row>
    <row r="89" spans="1:14" ht="46" customHeight="1" x14ac:dyDescent="0.2">
      <c r="A89" s="51">
        <v>44776</v>
      </c>
      <c r="B89" s="11">
        <v>6</v>
      </c>
      <c r="C89" s="74" t="s">
        <v>92</v>
      </c>
      <c r="D89" s="74"/>
      <c r="E89" s="74"/>
      <c r="F89" s="74"/>
      <c r="G89" s="74"/>
      <c r="H89" s="75"/>
      <c r="I89" s="22"/>
      <c r="J89" s="22"/>
      <c r="K89" s="22"/>
      <c r="L89" s="22"/>
      <c r="M89" s="22"/>
      <c r="N89" s="22"/>
    </row>
    <row r="90" spans="1:14" ht="46" customHeight="1" x14ac:dyDescent="0.2">
      <c r="A90" s="51">
        <v>44837</v>
      </c>
      <c r="B90" s="11">
        <v>7</v>
      </c>
      <c r="C90" s="74" t="s">
        <v>93</v>
      </c>
      <c r="D90" s="74"/>
      <c r="E90" s="74"/>
      <c r="F90" s="74"/>
      <c r="G90" s="74"/>
      <c r="H90" s="75"/>
      <c r="I90" s="22"/>
      <c r="J90" s="22"/>
      <c r="K90" s="22"/>
      <c r="L90" s="22"/>
      <c r="M90" s="22"/>
      <c r="N90" s="22"/>
    </row>
    <row r="91" spans="1:14" ht="46" customHeight="1" x14ac:dyDescent="0.2">
      <c r="A91" s="51">
        <v>44868</v>
      </c>
      <c r="B91" s="11">
        <v>8</v>
      </c>
      <c r="C91" s="74" t="s">
        <v>94</v>
      </c>
      <c r="D91" s="74"/>
      <c r="E91" s="74"/>
      <c r="F91" s="74"/>
      <c r="G91" s="74"/>
      <c r="H91" s="75"/>
      <c r="I91" s="22"/>
      <c r="J91" s="22"/>
      <c r="K91" s="22"/>
      <c r="L91" s="22"/>
      <c r="M91" s="22"/>
      <c r="N91" s="22"/>
    </row>
    <row r="92" spans="1:14" ht="46" customHeight="1" x14ac:dyDescent="0.2">
      <c r="A92" s="51">
        <v>44898</v>
      </c>
      <c r="B92" s="11">
        <v>9</v>
      </c>
      <c r="C92" s="74" t="s">
        <v>95</v>
      </c>
      <c r="D92" s="74"/>
      <c r="E92" s="74"/>
      <c r="F92" s="74"/>
      <c r="G92" s="74"/>
      <c r="H92" s="75"/>
      <c r="I92" s="22"/>
      <c r="J92" s="22"/>
      <c r="K92" s="22"/>
      <c r="L92" s="22"/>
      <c r="M92" s="22"/>
      <c r="N92" s="22"/>
    </row>
    <row r="93" spans="1:14" ht="46" customHeight="1" x14ac:dyDescent="0.2">
      <c r="A93" s="53" t="s">
        <v>209</v>
      </c>
      <c r="B93" s="11">
        <v>10</v>
      </c>
      <c r="C93" s="74" t="s">
        <v>96</v>
      </c>
      <c r="D93" s="74"/>
      <c r="E93" s="74"/>
      <c r="F93" s="74"/>
      <c r="G93" s="74"/>
      <c r="H93" s="75"/>
      <c r="I93" s="22"/>
      <c r="J93" s="22"/>
      <c r="K93" s="22"/>
      <c r="L93" s="22"/>
      <c r="M93" s="22"/>
      <c r="N93" s="22"/>
    </row>
    <row r="94" spans="1:14" ht="46" customHeight="1" x14ac:dyDescent="0.2">
      <c r="A94" s="53" t="s">
        <v>210</v>
      </c>
      <c r="B94" s="11">
        <v>11</v>
      </c>
      <c r="C94" s="74" t="s">
        <v>97</v>
      </c>
      <c r="D94" s="74"/>
      <c r="E94" s="74"/>
      <c r="F94" s="74"/>
      <c r="G94" s="74"/>
      <c r="H94" s="75"/>
      <c r="I94" s="22"/>
      <c r="J94" s="22"/>
      <c r="K94" s="22"/>
      <c r="L94" s="22"/>
      <c r="M94" s="22"/>
      <c r="N94" s="22"/>
    </row>
    <row r="95" spans="1:14" ht="46" customHeight="1" x14ac:dyDescent="0.2">
      <c r="A95" s="53" t="s">
        <v>211</v>
      </c>
      <c r="B95" s="11">
        <v>12</v>
      </c>
      <c r="C95" s="74" t="s">
        <v>207</v>
      </c>
      <c r="D95" s="74"/>
      <c r="E95" s="74"/>
      <c r="F95" s="74"/>
      <c r="G95" s="74"/>
      <c r="H95" s="75"/>
      <c r="I95" s="22"/>
      <c r="J95" s="22"/>
      <c r="K95" s="22"/>
      <c r="L95" s="22"/>
      <c r="M95" s="22"/>
      <c r="N95" s="22"/>
    </row>
    <row r="96" spans="1:14" ht="46" customHeight="1" x14ac:dyDescent="0.2">
      <c r="A96" s="53" t="s">
        <v>212</v>
      </c>
      <c r="B96" s="11">
        <v>13</v>
      </c>
      <c r="C96" s="74" t="s">
        <v>98</v>
      </c>
      <c r="D96" s="74"/>
      <c r="E96" s="74"/>
      <c r="F96" s="74"/>
      <c r="G96" s="74"/>
      <c r="H96" s="75"/>
      <c r="I96" s="22"/>
      <c r="J96" s="22"/>
      <c r="K96" s="22"/>
      <c r="L96" s="22"/>
      <c r="M96" s="22"/>
      <c r="N96" s="22"/>
    </row>
    <row r="97" spans="1:14" ht="46" customHeight="1" x14ac:dyDescent="0.2">
      <c r="A97" s="53" t="s">
        <v>213</v>
      </c>
      <c r="B97" s="11">
        <v>15</v>
      </c>
      <c r="C97" s="74" t="s">
        <v>99</v>
      </c>
      <c r="D97" s="74"/>
      <c r="E97" s="74"/>
      <c r="F97" s="74"/>
      <c r="G97" s="74"/>
      <c r="H97" s="75"/>
      <c r="I97" s="22"/>
      <c r="J97" s="22"/>
      <c r="K97" s="22"/>
      <c r="L97" s="22"/>
      <c r="M97" s="22"/>
      <c r="N97" s="22"/>
    </row>
    <row r="98" spans="1:14" ht="46" customHeight="1" x14ac:dyDescent="0.2">
      <c r="A98" s="53" t="s">
        <v>214</v>
      </c>
      <c r="B98" s="11">
        <v>16</v>
      </c>
      <c r="C98" s="74" t="s">
        <v>100</v>
      </c>
      <c r="D98" s="74"/>
      <c r="E98" s="74"/>
      <c r="F98" s="74"/>
      <c r="G98" s="74"/>
      <c r="H98" s="75"/>
      <c r="I98" s="22"/>
      <c r="J98" s="22"/>
      <c r="K98" s="22"/>
      <c r="L98" s="22"/>
      <c r="M98" s="22"/>
      <c r="N98" s="22"/>
    </row>
    <row r="99" spans="1:14" ht="46" customHeight="1" x14ac:dyDescent="0.2">
      <c r="A99" s="53" t="s">
        <v>215</v>
      </c>
      <c r="B99" s="11">
        <v>17</v>
      </c>
      <c r="C99" s="74" t="s">
        <v>101</v>
      </c>
      <c r="D99" s="74"/>
      <c r="E99" s="74"/>
      <c r="F99" s="74"/>
      <c r="G99" s="74"/>
      <c r="H99" s="75"/>
      <c r="I99" s="22"/>
      <c r="J99" s="22"/>
      <c r="K99" s="22"/>
      <c r="L99" s="22"/>
      <c r="M99" s="22"/>
      <c r="N99" s="22"/>
    </row>
    <row r="100" spans="1:14" ht="46" customHeight="1" x14ac:dyDescent="0.2">
      <c r="A100" s="53" t="s">
        <v>216</v>
      </c>
      <c r="B100" s="11">
        <v>18</v>
      </c>
      <c r="C100" s="74" t="s">
        <v>102</v>
      </c>
      <c r="D100" s="74"/>
      <c r="E100" s="74"/>
      <c r="F100" s="74"/>
      <c r="G100" s="74"/>
      <c r="H100" s="75"/>
      <c r="I100" s="22"/>
      <c r="J100" s="22"/>
      <c r="K100" s="22"/>
      <c r="L100" s="22"/>
      <c r="M100" s="22"/>
      <c r="N100" s="22"/>
    </row>
    <row r="101" spans="1:14" ht="46" customHeight="1" x14ac:dyDescent="0.2">
      <c r="A101" s="53" t="s">
        <v>217</v>
      </c>
      <c r="B101" s="11">
        <v>19</v>
      </c>
      <c r="C101" s="74" t="s">
        <v>103</v>
      </c>
      <c r="D101" s="74"/>
      <c r="E101" s="74"/>
      <c r="F101" s="74"/>
      <c r="G101" s="74"/>
      <c r="H101" s="75"/>
      <c r="I101" s="22"/>
      <c r="J101" s="22"/>
      <c r="K101" s="22"/>
      <c r="L101" s="22"/>
      <c r="M101" s="22"/>
      <c r="N101" s="22"/>
    </row>
    <row r="102" spans="1:14" ht="46" customHeight="1" x14ac:dyDescent="0.2">
      <c r="A102" s="53" t="s">
        <v>218</v>
      </c>
      <c r="B102" s="11">
        <v>20</v>
      </c>
      <c r="C102" s="74" t="s">
        <v>208</v>
      </c>
      <c r="D102" s="74"/>
      <c r="E102" s="74"/>
      <c r="F102" s="74"/>
      <c r="G102" s="74"/>
      <c r="H102" s="75"/>
      <c r="I102" s="22"/>
      <c r="J102" s="22"/>
      <c r="K102" s="22"/>
      <c r="L102" s="22"/>
      <c r="M102" s="22"/>
      <c r="N102" s="22"/>
    </row>
    <row r="103" spans="1:14" ht="46" customHeight="1" x14ac:dyDescent="0.2">
      <c r="A103" s="53" t="s">
        <v>219</v>
      </c>
      <c r="B103" s="11">
        <v>21</v>
      </c>
      <c r="C103" s="74" t="s">
        <v>104</v>
      </c>
      <c r="D103" s="74"/>
      <c r="E103" s="74"/>
      <c r="F103" s="74"/>
      <c r="G103" s="74"/>
      <c r="H103" s="75"/>
      <c r="I103" s="22"/>
      <c r="J103" s="22"/>
      <c r="K103" s="22"/>
      <c r="L103" s="22"/>
      <c r="M103" s="22"/>
      <c r="N103" s="22"/>
    </row>
    <row r="104" spans="1:14" ht="46" customHeight="1" x14ac:dyDescent="0.2">
      <c r="A104" s="53" t="s">
        <v>220</v>
      </c>
      <c r="B104" s="11">
        <v>22</v>
      </c>
      <c r="C104" s="74" t="s">
        <v>105</v>
      </c>
      <c r="D104" s="74"/>
      <c r="E104" s="74"/>
      <c r="F104" s="74"/>
      <c r="G104" s="74"/>
      <c r="H104" s="75"/>
      <c r="I104" s="22"/>
      <c r="J104" s="22"/>
      <c r="K104" s="22"/>
      <c r="L104" s="22"/>
      <c r="M104" s="22"/>
      <c r="N104" s="22"/>
    </row>
    <row r="105" spans="1:14" ht="46" customHeight="1" x14ac:dyDescent="0.2">
      <c r="A105" s="53" t="s">
        <v>221</v>
      </c>
      <c r="B105" s="11">
        <v>23</v>
      </c>
      <c r="C105" s="74" t="s">
        <v>106</v>
      </c>
      <c r="D105" s="74"/>
      <c r="E105" s="74"/>
      <c r="F105" s="74"/>
      <c r="G105" s="74"/>
      <c r="H105" s="75"/>
      <c r="I105" s="22"/>
      <c r="J105" s="22"/>
      <c r="K105" s="22"/>
      <c r="L105" s="22"/>
      <c r="M105" s="22"/>
      <c r="N105" s="22"/>
    </row>
    <row r="106" spans="1:14" ht="46" customHeight="1" x14ac:dyDescent="0.2">
      <c r="A106" s="53" t="s">
        <v>222</v>
      </c>
      <c r="B106" s="11">
        <v>24</v>
      </c>
      <c r="C106" s="74" t="s">
        <v>265</v>
      </c>
      <c r="D106" s="74"/>
      <c r="E106" s="74"/>
      <c r="F106" s="74"/>
      <c r="G106" s="74"/>
      <c r="H106" s="75"/>
      <c r="I106" s="22"/>
      <c r="J106" s="22"/>
      <c r="K106" s="22"/>
      <c r="L106" s="22"/>
      <c r="M106" s="22"/>
      <c r="N106" s="22"/>
    </row>
    <row r="107" spans="1:14" ht="46" customHeight="1" x14ac:dyDescent="0.2">
      <c r="A107" s="53" t="s">
        <v>223</v>
      </c>
      <c r="B107" s="11">
        <v>25</v>
      </c>
      <c r="C107" s="74" t="s">
        <v>107</v>
      </c>
      <c r="D107" s="74"/>
      <c r="E107" s="74"/>
      <c r="F107" s="74"/>
      <c r="G107" s="74"/>
      <c r="H107" s="75"/>
      <c r="I107" s="22"/>
      <c r="J107" s="22"/>
      <c r="K107" s="22"/>
      <c r="L107" s="22"/>
      <c r="M107" s="22"/>
      <c r="N107" s="22"/>
    </row>
    <row r="108" spans="1:14" ht="46" customHeight="1" x14ac:dyDescent="0.2">
      <c r="A108" s="53" t="s">
        <v>224</v>
      </c>
      <c r="B108" s="11">
        <v>26</v>
      </c>
      <c r="C108" s="74" t="s">
        <v>108</v>
      </c>
      <c r="D108" s="74"/>
      <c r="E108" s="74"/>
      <c r="F108" s="74"/>
      <c r="G108" s="74"/>
      <c r="H108" s="75"/>
      <c r="I108" s="22"/>
      <c r="J108" s="22"/>
      <c r="K108" s="22"/>
      <c r="L108" s="22"/>
      <c r="M108" s="22"/>
      <c r="N108" s="22"/>
    </row>
    <row r="109" spans="1:14" ht="46" customHeight="1" x14ac:dyDescent="0.2">
      <c r="A109" s="53" t="s">
        <v>225</v>
      </c>
      <c r="B109" s="11">
        <v>27</v>
      </c>
      <c r="C109" s="74" t="s">
        <v>109</v>
      </c>
      <c r="D109" s="74"/>
      <c r="E109" s="74"/>
      <c r="F109" s="74"/>
      <c r="G109" s="74"/>
      <c r="H109" s="75"/>
      <c r="I109" s="22"/>
      <c r="J109" s="22"/>
      <c r="K109" s="22"/>
      <c r="L109" s="22"/>
      <c r="M109" s="22"/>
      <c r="N109" s="22"/>
    </row>
    <row r="111" spans="1:14" x14ac:dyDescent="0.2">
      <c r="B111" s="5" t="s">
        <v>45</v>
      </c>
    </row>
    <row r="112" spans="1:14" x14ac:dyDescent="0.2">
      <c r="B112" s="5" t="s">
        <v>7</v>
      </c>
    </row>
    <row r="113" spans="1:14" ht="16" customHeight="1" x14ac:dyDescent="0.2">
      <c r="B113" s="81"/>
      <c r="C113" s="81"/>
      <c r="D113" s="81"/>
      <c r="E113" s="81"/>
      <c r="F113" s="81"/>
      <c r="G113" s="81"/>
      <c r="H113" s="81"/>
      <c r="I113" s="81"/>
      <c r="J113" s="81"/>
      <c r="K113" s="81"/>
      <c r="L113" s="81"/>
      <c r="M113" s="81"/>
      <c r="N113" s="81"/>
    </row>
    <row r="114" spans="1:14" ht="16" customHeight="1" x14ac:dyDescent="0.2">
      <c r="B114" s="81"/>
      <c r="C114" s="81"/>
      <c r="D114" s="81"/>
      <c r="E114" s="81"/>
      <c r="F114" s="81"/>
      <c r="G114" s="81"/>
      <c r="H114" s="81"/>
      <c r="I114" s="81"/>
      <c r="J114" s="81"/>
      <c r="K114" s="81"/>
      <c r="L114" s="81"/>
      <c r="M114" s="81"/>
      <c r="N114" s="81"/>
    </row>
    <row r="116" spans="1:14" ht="32" x14ac:dyDescent="0.2">
      <c r="B116" s="10"/>
      <c r="C116" s="77" t="s">
        <v>169</v>
      </c>
      <c r="D116" s="77"/>
      <c r="E116" s="77"/>
      <c r="F116" s="77"/>
      <c r="G116" s="77"/>
      <c r="H116" s="77"/>
      <c r="I116" s="26" t="s">
        <v>25</v>
      </c>
      <c r="J116" s="26" t="s">
        <v>26</v>
      </c>
      <c r="K116" s="26" t="s">
        <v>27</v>
      </c>
      <c r="L116" s="26" t="s">
        <v>28</v>
      </c>
      <c r="M116" s="26" t="s">
        <v>29</v>
      </c>
      <c r="N116" s="27" t="s">
        <v>1</v>
      </c>
    </row>
    <row r="117" spans="1:14" ht="32" customHeight="1" x14ac:dyDescent="0.2">
      <c r="A117" s="51">
        <v>44565</v>
      </c>
      <c r="B117" s="11">
        <v>1</v>
      </c>
      <c r="C117" s="78" t="s">
        <v>110</v>
      </c>
      <c r="D117" s="78"/>
      <c r="E117" s="78"/>
      <c r="F117" s="78"/>
      <c r="G117" s="78"/>
      <c r="H117" s="79"/>
      <c r="I117" s="22"/>
      <c r="J117" s="22"/>
      <c r="K117" s="22"/>
      <c r="L117" s="22"/>
      <c r="M117" s="22"/>
      <c r="N117" s="22"/>
    </row>
    <row r="118" spans="1:14" ht="32" customHeight="1" x14ac:dyDescent="0.2">
      <c r="A118" s="51">
        <v>44655</v>
      </c>
      <c r="B118" s="11">
        <v>2</v>
      </c>
      <c r="C118" s="78" t="s">
        <v>111</v>
      </c>
      <c r="D118" s="78"/>
      <c r="E118" s="78"/>
      <c r="F118" s="78"/>
      <c r="G118" s="78"/>
      <c r="H118" s="79"/>
      <c r="I118" s="22"/>
      <c r="J118" s="22"/>
      <c r="K118" s="22"/>
      <c r="L118" s="22"/>
      <c r="M118" s="22"/>
      <c r="N118" s="22"/>
    </row>
    <row r="119" spans="1:14" ht="45" customHeight="1" x14ac:dyDescent="0.2">
      <c r="A119" s="51">
        <v>44685</v>
      </c>
      <c r="B119" s="11">
        <v>3</v>
      </c>
      <c r="C119" s="78" t="s">
        <v>112</v>
      </c>
      <c r="D119" s="78"/>
      <c r="E119" s="78"/>
      <c r="F119" s="78"/>
      <c r="G119" s="78"/>
      <c r="H119" s="79"/>
      <c r="I119" s="22"/>
      <c r="J119" s="22"/>
      <c r="K119" s="22"/>
      <c r="L119" s="22"/>
      <c r="M119" s="22"/>
      <c r="N119" s="22"/>
    </row>
    <row r="120" spans="1:14" ht="32" customHeight="1" x14ac:dyDescent="0.2">
      <c r="A120" s="51">
        <v>44716</v>
      </c>
      <c r="B120" s="11">
        <v>4</v>
      </c>
      <c r="C120" s="78" t="s">
        <v>113</v>
      </c>
      <c r="D120" s="78"/>
      <c r="E120" s="78"/>
      <c r="F120" s="78"/>
      <c r="G120" s="78"/>
      <c r="H120" s="79"/>
      <c r="I120" s="22"/>
      <c r="J120" s="22"/>
      <c r="K120" s="22"/>
      <c r="L120" s="22"/>
      <c r="M120" s="22"/>
      <c r="N120" s="22"/>
    </row>
    <row r="121" spans="1:14" ht="46" customHeight="1" x14ac:dyDescent="0.2">
      <c r="A121" s="51">
        <v>44746</v>
      </c>
      <c r="B121" s="11">
        <v>5</v>
      </c>
      <c r="C121" s="78" t="s">
        <v>114</v>
      </c>
      <c r="D121" s="78"/>
      <c r="E121" s="78"/>
      <c r="F121" s="78"/>
      <c r="G121" s="78"/>
      <c r="H121" s="79"/>
      <c r="I121" s="22"/>
      <c r="J121" s="22"/>
      <c r="K121" s="22"/>
      <c r="L121" s="22"/>
      <c r="M121" s="22"/>
      <c r="N121" s="22"/>
    </row>
    <row r="122" spans="1:14" ht="32" customHeight="1" x14ac:dyDescent="0.2">
      <c r="A122" s="51">
        <v>44777</v>
      </c>
      <c r="B122" s="11">
        <v>6</v>
      </c>
      <c r="C122" s="78" t="s">
        <v>115</v>
      </c>
      <c r="D122" s="78"/>
      <c r="E122" s="78"/>
      <c r="F122" s="78"/>
      <c r="G122" s="78"/>
      <c r="H122" s="79"/>
      <c r="I122" s="22"/>
      <c r="J122" s="22"/>
      <c r="K122" s="22"/>
      <c r="L122" s="22"/>
      <c r="M122" s="22"/>
      <c r="N122" s="22"/>
    </row>
    <row r="123" spans="1:14" ht="45" customHeight="1" x14ac:dyDescent="0.2">
      <c r="A123" s="51">
        <v>44808</v>
      </c>
      <c r="B123" s="11">
        <v>7</v>
      </c>
      <c r="C123" s="78" t="s">
        <v>116</v>
      </c>
      <c r="D123" s="78"/>
      <c r="E123" s="78"/>
      <c r="F123" s="78"/>
      <c r="G123" s="78"/>
      <c r="H123" s="79"/>
      <c r="I123" s="22"/>
      <c r="J123" s="22"/>
      <c r="K123" s="22"/>
      <c r="L123" s="22"/>
      <c r="M123" s="22"/>
      <c r="N123" s="22"/>
    </row>
    <row r="124" spans="1:14" ht="44" customHeight="1" x14ac:dyDescent="0.2">
      <c r="A124" s="51">
        <v>44869</v>
      </c>
      <c r="B124" s="11">
        <v>8</v>
      </c>
      <c r="C124" s="78" t="s">
        <v>117</v>
      </c>
      <c r="D124" s="78"/>
      <c r="E124" s="78"/>
      <c r="F124" s="78"/>
      <c r="G124" s="78"/>
      <c r="H124" s="79"/>
      <c r="I124" s="22"/>
      <c r="J124" s="22"/>
      <c r="K124" s="22"/>
      <c r="L124" s="22"/>
      <c r="M124" s="22"/>
      <c r="N124" s="22"/>
    </row>
    <row r="125" spans="1:14" ht="44" customHeight="1" x14ac:dyDescent="0.2">
      <c r="A125" s="53" t="s">
        <v>226</v>
      </c>
      <c r="B125" s="11">
        <v>9</v>
      </c>
      <c r="C125" s="78" t="s">
        <v>118</v>
      </c>
      <c r="D125" s="78"/>
      <c r="E125" s="78"/>
      <c r="F125" s="78"/>
      <c r="G125" s="78"/>
      <c r="H125" s="79"/>
      <c r="I125" s="22"/>
      <c r="J125" s="22"/>
      <c r="K125" s="22"/>
      <c r="L125" s="22"/>
      <c r="M125" s="22"/>
      <c r="N125" s="22"/>
    </row>
    <row r="126" spans="1:14" ht="44" customHeight="1" x14ac:dyDescent="0.2">
      <c r="A126" s="53" t="s">
        <v>227</v>
      </c>
      <c r="B126" s="11">
        <v>10</v>
      </c>
      <c r="C126" s="78" t="s">
        <v>119</v>
      </c>
      <c r="D126" s="78"/>
      <c r="E126" s="78"/>
      <c r="F126" s="78"/>
      <c r="G126" s="78"/>
      <c r="H126" s="79"/>
      <c r="I126" s="22"/>
      <c r="J126" s="22"/>
      <c r="K126" s="22"/>
      <c r="L126" s="22"/>
      <c r="M126" s="22"/>
      <c r="N126" s="22"/>
    </row>
    <row r="127" spans="1:14" ht="44" customHeight="1" x14ac:dyDescent="0.2">
      <c r="A127" s="53" t="s">
        <v>228</v>
      </c>
      <c r="B127" s="11">
        <v>11</v>
      </c>
      <c r="C127" s="78" t="s">
        <v>120</v>
      </c>
      <c r="D127" s="78"/>
      <c r="E127" s="78"/>
      <c r="F127" s="78"/>
      <c r="G127" s="78"/>
      <c r="H127" s="79"/>
      <c r="I127" s="22"/>
      <c r="J127" s="22"/>
      <c r="K127" s="22"/>
      <c r="L127" s="22"/>
      <c r="M127" s="22"/>
      <c r="N127" s="22"/>
    </row>
    <row r="128" spans="1:14" ht="44" customHeight="1" x14ac:dyDescent="0.2">
      <c r="A128" s="53" t="s">
        <v>229</v>
      </c>
      <c r="B128" s="11">
        <v>12</v>
      </c>
      <c r="C128" s="78" t="s">
        <v>121</v>
      </c>
      <c r="D128" s="78"/>
      <c r="E128" s="78"/>
      <c r="F128" s="78"/>
      <c r="G128" s="78"/>
      <c r="H128" s="79"/>
      <c r="I128" s="22"/>
      <c r="J128" s="22"/>
      <c r="K128" s="22"/>
      <c r="L128" s="22"/>
      <c r="M128" s="22"/>
      <c r="N128" s="22"/>
    </row>
    <row r="129" spans="1:14" ht="44" customHeight="1" x14ac:dyDescent="0.2">
      <c r="A129" s="53" t="s">
        <v>230</v>
      </c>
      <c r="B129" s="11">
        <v>13</v>
      </c>
      <c r="C129" s="78" t="s">
        <v>122</v>
      </c>
      <c r="D129" s="78"/>
      <c r="E129" s="78"/>
      <c r="F129" s="78"/>
      <c r="G129" s="78"/>
      <c r="H129" s="79"/>
      <c r="I129" s="22"/>
      <c r="J129" s="22"/>
      <c r="K129" s="22"/>
      <c r="L129" s="22"/>
      <c r="M129" s="22"/>
      <c r="N129" s="22"/>
    </row>
    <row r="130" spans="1:14" ht="44" customHeight="1" x14ac:dyDescent="0.2">
      <c r="A130" s="53" t="s">
        <v>231</v>
      </c>
      <c r="B130" s="11">
        <v>15</v>
      </c>
      <c r="C130" s="78" t="s">
        <v>123</v>
      </c>
      <c r="D130" s="78"/>
      <c r="E130" s="78"/>
      <c r="F130" s="78"/>
      <c r="G130" s="78"/>
      <c r="H130" s="79"/>
      <c r="I130" s="22"/>
      <c r="J130" s="22"/>
      <c r="K130" s="22"/>
      <c r="L130" s="22"/>
      <c r="M130" s="22"/>
      <c r="N130" s="22"/>
    </row>
    <row r="131" spans="1:14" ht="44" customHeight="1" x14ac:dyDescent="0.2">
      <c r="A131" s="53" t="s">
        <v>232</v>
      </c>
      <c r="B131" s="11">
        <v>16</v>
      </c>
      <c r="C131" s="78" t="s">
        <v>124</v>
      </c>
      <c r="D131" s="78"/>
      <c r="E131" s="78"/>
      <c r="F131" s="78"/>
      <c r="G131" s="78"/>
      <c r="H131" s="79"/>
      <c r="I131" s="22"/>
      <c r="J131" s="22"/>
      <c r="K131" s="22"/>
      <c r="L131" s="22"/>
      <c r="M131" s="22"/>
      <c r="N131" s="22"/>
    </row>
    <row r="132" spans="1:14" ht="44" customHeight="1" x14ac:dyDescent="0.2">
      <c r="A132" s="53" t="s">
        <v>233</v>
      </c>
      <c r="B132" s="11">
        <v>17</v>
      </c>
      <c r="C132" s="78" t="s">
        <v>125</v>
      </c>
      <c r="D132" s="78"/>
      <c r="E132" s="78"/>
      <c r="F132" s="78"/>
      <c r="G132" s="78"/>
      <c r="H132" s="79"/>
      <c r="I132" s="22"/>
      <c r="J132" s="22"/>
      <c r="K132" s="22"/>
      <c r="L132" s="22"/>
      <c r="M132" s="22"/>
      <c r="N132" s="22"/>
    </row>
    <row r="133" spans="1:14" ht="44" customHeight="1" x14ac:dyDescent="0.2">
      <c r="A133" s="53" t="s">
        <v>234</v>
      </c>
      <c r="B133" s="11">
        <v>18</v>
      </c>
      <c r="C133" s="78" t="s">
        <v>126</v>
      </c>
      <c r="D133" s="78"/>
      <c r="E133" s="78"/>
      <c r="F133" s="78"/>
      <c r="G133" s="78"/>
      <c r="H133" s="79"/>
      <c r="I133" s="22"/>
      <c r="J133" s="22"/>
      <c r="K133" s="22"/>
      <c r="L133" s="22"/>
      <c r="M133" s="22"/>
      <c r="N133" s="22"/>
    </row>
    <row r="134" spans="1:14" ht="44" customHeight="1" x14ac:dyDescent="0.2">
      <c r="A134" s="53" t="s">
        <v>235</v>
      </c>
      <c r="B134" s="11">
        <v>20</v>
      </c>
      <c r="C134" s="78" t="s">
        <v>127</v>
      </c>
      <c r="D134" s="78"/>
      <c r="E134" s="78"/>
      <c r="F134" s="78"/>
      <c r="G134" s="78"/>
      <c r="H134" s="79"/>
      <c r="I134" s="22"/>
      <c r="J134" s="22"/>
      <c r="K134" s="22"/>
      <c r="L134" s="22"/>
      <c r="M134" s="22"/>
      <c r="N134" s="22"/>
    </row>
    <row r="135" spans="1:14" ht="44" customHeight="1" x14ac:dyDescent="0.2">
      <c r="A135" s="53" t="s">
        <v>236</v>
      </c>
      <c r="B135" s="11">
        <v>21</v>
      </c>
      <c r="C135" s="78" t="s">
        <v>128</v>
      </c>
      <c r="D135" s="78"/>
      <c r="E135" s="78"/>
      <c r="F135" s="78"/>
      <c r="G135" s="78"/>
      <c r="H135" s="79"/>
      <c r="I135" s="22"/>
      <c r="J135" s="22"/>
      <c r="K135" s="22"/>
      <c r="L135" s="22"/>
      <c r="M135" s="22"/>
      <c r="N135" s="22"/>
    </row>
    <row r="137" spans="1:14" x14ac:dyDescent="0.2">
      <c r="B137" s="5" t="s">
        <v>47</v>
      </c>
    </row>
    <row r="138" spans="1:14" x14ac:dyDescent="0.2">
      <c r="B138" s="5" t="s">
        <v>7</v>
      </c>
    </row>
    <row r="139" spans="1:14" ht="17" customHeight="1" x14ac:dyDescent="0.2">
      <c r="B139" s="80"/>
      <c r="C139" s="80"/>
      <c r="D139" s="80"/>
      <c r="E139" s="80"/>
      <c r="F139" s="80"/>
      <c r="G139" s="80"/>
      <c r="H139" s="80"/>
      <c r="I139" s="80"/>
      <c r="J139" s="80"/>
      <c r="K139" s="80"/>
      <c r="L139" s="80"/>
      <c r="M139" s="80"/>
      <c r="N139" s="80"/>
    </row>
    <row r="140" spans="1:14" ht="17" customHeight="1" x14ac:dyDescent="0.2">
      <c r="B140" s="80"/>
      <c r="C140" s="80"/>
      <c r="D140" s="80"/>
      <c r="E140" s="80"/>
      <c r="F140" s="80"/>
      <c r="G140" s="80"/>
      <c r="H140" s="80"/>
      <c r="I140" s="80"/>
      <c r="J140" s="80"/>
      <c r="K140" s="80"/>
      <c r="L140" s="80"/>
      <c r="M140" s="80"/>
      <c r="N140" s="80"/>
    </row>
    <row r="142" spans="1:14" ht="32" x14ac:dyDescent="0.2">
      <c r="B142" s="10"/>
      <c r="C142" s="77" t="s">
        <v>170</v>
      </c>
      <c r="D142" s="77"/>
      <c r="E142" s="77"/>
      <c r="F142" s="77"/>
      <c r="G142" s="77"/>
      <c r="H142" s="77"/>
      <c r="I142" s="26" t="s">
        <v>25</v>
      </c>
      <c r="J142" s="26" t="s">
        <v>26</v>
      </c>
      <c r="K142" s="26" t="s">
        <v>27</v>
      </c>
      <c r="L142" s="26" t="s">
        <v>28</v>
      </c>
      <c r="M142" s="26" t="s">
        <v>29</v>
      </c>
      <c r="N142" s="27" t="s">
        <v>1</v>
      </c>
    </row>
    <row r="143" spans="1:14" ht="32" customHeight="1" x14ac:dyDescent="0.2">
      <c r="A143" s="50">
        <v>44625</v>
      </c>
      <c r="B143" s="11">
        <v>1</v>
      </c>
      <c r="C143" s="72" t="s">
        <v>129</v>
      </c>
      <c r="D143" s="72"/>
      <c r="E143" s="72"/>
      <c r="F143" s="72"/>
      <c r="G143" s="72"/>
      <c r="H143" s="73"/>
      <c r="I143" s="22"/>
      <c r="J143" s="22"/>
      <c r="K143" s="22"/>
      <c r="L143" s="22"/>
      <c r="M143" s="22"/>
      <c r="N143" s="22"/>
    </row>
    <row r="144" spans="1:14" ht="32" customHeight="1" x14ac:dyDescent="0.2">
      <c r="A144" s="50">
        <v>44656</v>
      </c>
      <c r="B144" s="11">
        <v>2</v>
      </c>
      <c r="C144" s="72" t="s">
        <v>130</v>
      </c>
      <c r="D144" s="72"/>
      <c r="E144" s="72"/>
      <c r="F144" s="72"/>
      <c r="G144" s="72"/>
      <c r="H144" s="73"/>
      <c r="I144" s="22"/>
      <c r="J144" s="22"/>
      <c r="K144" s="22"/>
      <c r="L144" s="22"/>
      <c r="M144" s="22"/>
      <c r="N144" s="22"/>
    </row>
    <row r="145" spans="1:14" ht="32" customHeight="1" x14ac:dyDescent="0.2">
      <c r="A145" s="50">
        <v>44747</v>
      </c>
      <c r="B145" s="11">
        <v>3</v>
      </c>
      <c r="C145" s="72" t="s">
        <v>131</v>
      </c>
      <c r="D145" s="72"/>
      <c r="E145" s="72"/>
      <c r="F145" s="72"/>
      <c r="G145" s="72"/>
      <c r="H145" s="73"/>
      <c r="I145" s="22"/>
      <c r="J145" s="22"/>
      <c r="K145" s="22"/>
      <c r="L145" s="22"/>
      <c r="M145" s="22"/>
      <c r="N145" s="22"/>
    </row>
    <row r="146" spans="1:14" ht="32" customHeight="1" x14ac:dyDescent="0.2">
      <c r="A146" s="49" t="s">
        <v>237</v>
      </c>
      <c r="B146" s="11">
        <v>4</v>
      </c>
      <c r="C146" s="72" t="s">
        <v>132</v>
      </c>
      <c r="D146" s="72"/>
      <c r="E146" s="72"/>
      <c r="F146" s="72"/>
      <c r="G146" s="72"/>
      <c r="H146" s="73"/>
      <c r="I146" s="22"/>
      <c r="J146" s="22"/>
      <c r="K146" s="22"/>
      <c r="L146" s="22"/>
      <c r="M146" s="22"/>
      <c r="N146" s="22"/>
    </row>
    <row r="147" spans="1:14" ht="32" customHeight="1" x14ac:dyDescent="0.2">
      <c r="A147" s="49" t="s">
        <v>238</v>
      </c>
      <c r="B147" s="11">
        <v>5</v>
      </c>
      <c r="C147" s="72" t="s">
        <v>133</v>
      </c>
      <c r="D147" s="72"/>
      <c r="E147" s="72"/>
      <c r="F147" s="72"/>
      <c r="G147" s="72"/>
      <c r="H147" s="73"/>
      <c r="I147" s="22"/>
      <c r="J147" s="22"/>
      <c r="K147" s="22"/>
      <c r="L147" s="22"/>
      <c r="M147" s="22"/>
      <c r="N147" s="22"/>
    </row>
    <row r="148" spans="1:14" ht="32" customHeight="1" x14ac:dyDescent="0.2">
      <c r="A148" s="49" t="s">
        <v>239</v>
      </c>
      <c r="B148" s="11">
        <v>6</v>
      </c>
      <c r="C148" s="72" t="s">
        <v>134</v>
      </c>
      <c r="D148" s="72"/>
      <c r="E148" s="72"/>
      <c r="F148" s="72"/>
      <c r="G148" s="72"/>
      <c r="H148" s="73"/>
      <c r="I148" s="22"/>
      <c r="J148" s="22"/>
      <c r="K148" s="22"/>
      <c r="L148" s="22"/>
      <c r="M148" s="22"/>
      <c r="N148" s="22"/>
    </row>
    <row r="149" spans="1:14" ht="32" customHeight="1" x14ac:dyDescent="0.2">
      <c r="A149" s="49" t="s">
        <v>240</v>
      </c>
      <c r="B149" s="11">
        <v>7</v>
      </c>
      <c r="C149" s="72" t="s">
        <v>135</v>
      </c>
      <c r="D149" s="72"/>
      <c r="E149" s="72"/>
      <c r="F149" s="72"/>
      <c r="G149" s="72"/>
      <c r="H149" s="73"/>
      <c r="I149" s="22"/>
      <c r="J149" s="22"/>
      <c r="K149" s="22"/>
      <c r="L149" s="22"/>
      <c r="M149" s="22"/>
      <c r="N149" s="22"/>
    </row>
    <row r="150" spans="1:14" ht="32" customHeight="1" x14ac:dyDescent="0.2">
      <c r="A150" s="49" t="s">
        <v>241</v>
      </c>
      <c r="B150" s="11">
        <v>8</v>
      </c>
      <c r="C150" s="72" t="s">
        <v>136</v>
      </c>
      <c r="D150" s="72"/>
      <c r="E150" s="72"/>
      <c r="F150" s="72"/>
      <c r="G150" s="72"/>
      <c r="H150" s="73"/>
      <c r="I150" s="22"/>
      <c r="J150" s="22"/>
      <c r="K150" s="22"/>
      <c r="L150" s="22"/>
      <c r="M150" s="22"/>
      <c r="N150" s="22"/>
    </row>
    <row r="151" spans="1:14" ht="32" customHeight="1" x14ac:dyDescent="0.2">
      <c r="A151" s="49" t="s">
        <v>242</v>
      </c>
      <c r="B151" s="11">
        <v>9</v>
      </c>
      <c r="C151" s="72" t="s">
        <v>137</v>
      </c>
      <c r="D151" s="72"/>
      <c r="E151" s="72"/>
      <c r="F151" s="72"/>
      <c r="G151" s="72"/>
      <c r="H151" s="73"/>
      <c r="I151" s="22"/>
      <c r="J151" s="22"/>
      <c r="K151" s="22"/>
      <c r="L151" s="22"/>
      <c r="M151" s="22"/>
      <c r="N151" s="22"/>
    </row>
    <row r="152" spans="1:14" ht="45" customHeight="1" x14ac:dyDescent="0.2">
      <c r="A152" s="49" t="s">
        <v>243</v>
      </c>
      <c r="B152" s="11">
        <v>10</v>
      </c>
      <c r="C152" s="72" t="s">
        <v>138</v>
      </c>
      <c r="D152" s="72"/>
      <c r="E152" s="72"/>
      <c r="F152" s="72"/>
      <c r="G152" s="72"/>
      <c r="H152" s="73"/>
      <c r="I152" s="22"/>
      <c r="J152" s="22"/>
      <c r="K152" s="22"/>
      <c r="L152" s="22"/>
      <c r="M152" s="22"/>
      <c r="N152" s="22"/>
    </row>
    <row r="153" spans="1:14" ht="32" customHeight="1" x14ac:dyDescent="0.2">
      <c r="A153" s="49" t="s">
        <v>244</v>
      </c>
      <c r="B153" s="11">
        <v>11</v>
      </c>
      <c r="C153" s="72" t="s">
        <v>139</v>
      </c>
      <c r="D153" s="72"/>
      <c r="E153" s="72"/>
      <c r="F153" s="72"/>
      <c r="G153" s="72"/>
      <c r="H153" s="73"/>
      <c r="I153" s="22"/>
      <c r="J153" s="22"/>
      <c r="K153" s="22"/>
      <c r="L153" s="22"/>
      <c r="M153" s="22"/>
      <c r="N153" s="22"/>
    </row>
    <row r="154" spans="1:14" ht="32" customHeight="1" x14ac:dyDescent="0.2">
      <c r="A154" s="49" t="s">
        <v>245</v>
      </c>
      <c r="B154" s="11">
        <v>12</v>
      </c>
      <c r="C154" s="72" t="s">
        <v>140</v>
      </c>
      <c r="D154" s="72"/>
      <c r="E154" s="72"/>
      <c r="F154" s="72"/>
      <c r="G154" s="72"/>
      <c r="H154" s="73"/>
      <c r="I154" s="22"/>
      <c r="J154" s="22"/>
      <c r="K154" s="22"/>
      <c r="L154" s="22"/>
      <c r="M154" s="22"/>
      <c r="N154" s="22"/>
    </row>
    <row r="155" spans="1:14" ht="32" customHeight="1" x14ac:dyDescent="0.2">
      <c r="A155" s="49" t="s">
        <v>246</v>
      </c>
      <c r="B155" s="11">
        <v>13</v>
      </c>
      <c r="C155" s="72" t="s">
        <v>141</v>
      </c>
      <c r="D155" s="72"/>
      <c r="E155" s="72"/>
      <c r="F155" s="72"/>
      <c r="G155" s="72"/>
      <c r="H155" s="73"/>
      <c r="I155" s="22"/>
      <c r="J155" s="22"/>
      <c r="K155" s="22"/>
      <c r="L155" s="22"/>
      <c r="M155" s="22"/>
      <c r="N155" s="22"/>
    </row>
    <row r="157" spans="1:14" x14ac:dyDescent="0.2">
      <c r="B157" s="5" t="s">
        <v>49</v>
      </c>
    </row>
    <row r="158" spans="1:14" x14ac:dyDescent="0.2">
      <c r="B158" s="5" t="s">
        <v>7</v>
      </c>
    </row>
    <row r="159" spans="1:14" x14ac:dyDescent="0.2">
      <c r="B159" s="80"/>
      <c r="C159" s="80"/>
      <c r="D159" s="80"/>
      <c r="E159" s="80"/>
      <c r="F159" s="80"/>
      <c r="G159" s="80"/>
      <c r="H159" s="80"/>
      <c r="I159" s="80"/>
      <c r="J159" s="80"/>
      <c r="K159" s="80"/>
      <c r="L159" s="80"/>
      <c r="M159" s="80"/>
      <c r="N159" s="80"/>
    </row>
    <row r="160" spans="1:14" x14ac:dyDescent="0.2">
      <c r="B160" s="80"/>
      <c r="C160" s="80"/>
      <c r="D160" s="80"/>
      <c r="E160" s="80"/>
      <c r="F160" s="80"/>
      <c r="G160" s="80"/>
      <c r="H160" s="80"/>
      <c r="I160" s="80"/>
      <c r="J160" s="80"/>
      <c r="K160" s="80"/>
      <c r="L160" s="80"/>
      <c r="M160" s="80"/>
      <c r="N160" s="80"/>
    </row>
    <row r="161" spans="1:14" x14ac:dyDescent="0.2">
      <c r="B161" s="5"/>
    </row>
    <row r="162" spans="1:14" ht="32" x14ac:dyDescent="0.2">
      <c r="B162" s="10"/>
      <c r="C162" s="77" t="s">
        <v>171</v>
      </c>
      <c r="D162" s="77"/>
      <c r="E162" s="77"/>
      <c r="F162" s="77"/>
      <c r="G162" s="77"/>
      <c r="H162" s="77"/>
      <c r="I162" s="26" t="s">
        <v>25</v>
      </c>
      <c r="J162" s="26" t="s">
        <v>26</v>
      </c>
      <c r="K162" s="26" t="s">
        <v>27</v>
      </c>
      <c r="L162" s="26" t="s">
        <v>28</v>
      </c>
      <c r="M162" s="26" t="s">
        <v>29</v>
      </c>
      <c r="N162" s="27" t="s">
        <v>1</v>
      </c>
    </row>
    <row r="163" spans="1:14" ht="33" customHeight="1" x14ac:dyDescent="0.2">
      <c r="A163" s="54">
        <v>44657</v>
      </c>
      <c r="B163" s="11">
        <v>1</v>
      </c>
      <c r="C163" s="78" t="s">
        <v>142</v>
      </c>
      <c r="D163" s="78"/>
      <c r="E163" s="78"/>
      <c r="F163" s="78"/>
      <c r="G163" s="78"/>
      <c r="H163" s="79"/>
      <c r="I163" s="22"/>
      <c r="J163" s="22"/>
      <c r="K163" s="22"/>
      <c r="L163" s="22"/>
      <c r="M163" s="22"/>
      <c r="N163" s="22"/>
    </row>
    <row r="164" spans="1:14" ht="33" customHeight="1" x14ac:dyDescent="0.2">
      <c r="A164" s="54">
        <v>44718</v>
      </c>
      <c r="B164" s="11">
        <v>2</v>
      </c>
      <c r="C164" s="78" t="s">
        <v>143</v>
      </c>
      <c r="D164" s="78"/>
      <c r="E164" s="78"/>
      <c r="F164" s="78"/>
      <c r="G164" s="78"/>
      <c r="H164" s="79"/>
      <c r="I164" s="22"/>
      <c r="J164" s="22"/>
      <c r="K164" s="22"/>
      <c r="L164" s="22"/>
      <c r="M164" s="22"/>
      <c r="N164" s="22"/>
    </row>
    <row r="165" spans="1:14" ht="33" customHeight="1" x14ac:dyDescent="0.2">
      <c r="A165" s="54">
        <v>44779</v>
      </c>
      <c r="B165" s="11">
        <v>3</v>
      </c>
      <c r="C165" s="78" t="s">
        <v>144</v>
      </c>
      <c r="D165" s="78"/>
      <c r="E165" s="78"/>
      <c r="F165" s="78"/>
      <c r="G165" s="78"/>
      <c r="H165" s="79"/>
      <c r="I165" s="22"/>
      <c r="J165" s="22"/>
      <c r="K165" s="22"/>
      <c r="L165" s="22"/>
      <c r="M165" s="22"/>
      <c r="N165" s="22"/>
    </row>
    <row r="166" spans="1:14" ht="33" customHeight="1" x14ac:dyDescent="0.2">
      <c r="A166" s="54">
        <v>44901</v>
      </c>
      <c r="B166" s="11">
        <v>4</v>
      </c>
      <c r="C166" s="78" t="s">
        <v>247</v>
      </c>
      <c r="D166" s="78"/>
      <c r="E166" s="78"/>
      <c r="F166" s="78"/>
      <c r="G166" s="78"/>
      <c r="H166" s="79"/>
      <c r="I166" s="22"/>
      <c r="J166" s="22"/>
      <c r="K166" s="22"/>
      <c r="L166" s="22"/>
      <c r="M166" s="22"/>
      <c r="N166" s="22"/>
    </row>
    <row r="167" spans="1:14" ht="33" customHeight="1" x14ac:dyDescent="0.2">
      <c r="A167" s="54">
        <v>44871</v>
      </c>
      <c r="B167" s="11">
        <v>5</v>
      </c>
      <c r="C167" s="78" t="s">
        <v>145</v>
      </c>
      <c r="D167" s="78"/>
      <c r="E167" s="78"/>
      <c r="F167" s="78"/>
      <c r="G167" s="78"/>
      <c r="H167" s="79"/>
      <c r="I167" s="22"/>
      <c r="J167" s="22"/>
      <c r="K167" s="22"/>
      <c r="L167" s="22"/>
      <c r="M167" s="22"/>
      <c r="N167" s="22"/>
    </row>
    <row r="168" spans="1:14" ht="33" customHeight="1" x14ac:dyDescent="0.2">
      <c r="A168" s="55" t="s">
        <v>249</v>
      </c>
      <c r="B168" s="11">
        <v>6</v>
      </c>
      <c r="C168" s="78" t="s">
        <v>248</v>
      </c>
      <c r="D168" s="78"/>
      <c r="E168" s="78"/>
      <c r="F168" s="78"/>
      <c r="G168" s="78"/>
      <c r="H168" s="79"/>
      <c r="I168" s="22"/>
      <c r="J168" s="22"/>
      <c r="K168" s="22"/>
      <c r="L168" s="22"/>
      <c r="M168" s="22"/>
      <c r="N168" s="22"/>
    </row>
    <row r="169" spans="1:14" ht="33" customHeight="1" x14ac:dyDescent="0.2">
      <c r="A169" s="55" t="s">
        <v>250</v>
      </c>
      <c r="B169" s="11">
        <v>8</v>
      </c>
      <c r="C169" s="78" t="s">
        <v>146</v>
      </c>
      <c r="D169" s="78"/>
      <c r="E169" s="78"/>
      <c r="F169" s="78"/>
      <c r="G169" s="78"/>
      <c r="H169" s="79"/>
      <c r="I169" s="22"/>
      <c r="J169" s="22"/>
      <c r="K169" s="22"/>
      <c r="L169" s="22"/>
      <c r="M169" s="22"/>
      <c r="N169" s="22"/>
    </row>
    <row r="170" spans="1:14" ht="33" customHeight="1" x14ac:dyDescent="0.2">
      <c r="A170" s="55" t="s">
        <v>251</v>
      </c>
      <c r="B170" s="11">
        <v>9</v>
      </c>
      <c r="C170" s="78" t="s">
        <v>147</v>
      </c>
      <c r="D170" s="78"/>
      <c r="E170" s="78"/>
      <c r="F170" s="78"/>
      <c r="G170" s="78"/>
      <c r="H170" s="79"/>
      <c r="I170" s="22"/>
      <c r="J170" s="22"/>
      <c r="K170" s="22"/>
      <c r="L170" s="22"/>
      <c r="M170" s="22"/>
      <c r="N170" s="22"/>
    </row>
    <row r="171" spans="1:14" ht="43" customHeight="1" x14ac:dyDescent="0.2">
      <c r="A171" s="55" t="s">
        <v>252</v>
      </c>
      <c r="B171" s="11">
        <v>11</v>
      </c>
      <c r="C171" s="78" t="s">
        <v>148</v>
      </c>
      <c r="D171" s="78"/>
      <c r="E171" s="78"/>
      <c r="F171" s="78"/>
      <c r="G171" s="78"/>
      <c r="H171" s="79"/>
      <c r="I171" s="22"/>
      <c r="J171" s="22"/>
      <c r="K171" s="22"/>
      <c r="L171" s="22"/>
      <c r="M171" s="22"/>
      <c r="N171" s="22"/>
    </row>
    <row r="172" spans="1:14" ht="33" customHeight="1" x14ac:dyDescent="0.2">
      <c r="A172" s="55" t="s">
        <v>253</v>
      </c>
      <c r="B172" s="11">
        <v>12</v>
      </c>
      <c r="C172" s="78" t="s">
        <v>149</v>
      </c>
      <c r="D172" s="78"/>
      <c r="E172" s="78"/>
      <c r="F172" s="78"/>
      <c r="G172" s="78"/>
      <c r="H172" s="79"/>
      <c r="I172" s="22"/>
      <c r="J172" s="22"/>
      <c r="K172" s="22"/>
      <c r="L172" s="22"/>
      <c r="M172" s="22"/>
      <c r="N172" s="22"/>
    </row>
    <row r="173" spans="1:14" ht="50" customHeight="1" x14ac:dyDescent="0.2">
      <c r="A173" s="55" t="s">
        <v>254</v>
      </c>
      <c r="B173" s="11">
        <v>13</v>
      </c>
      <c r="C173" s="78" t="s">
        <v>150</v>
      </c>
      <c r="D173" s="78"/>
      <c r="E173" s="78"/>
      <c r="F173" s="78"/>
      <c r="G173" s="78"/>
      <c r="H173" s="79"/>
      <c r="I173" s="22"/>
      <c r="J173" s="22"/>
      <c r="K173" s="22"/>
      <c r="L173" s="22"/>
      <c r="M173" s="22"/>
      <c r="N173" s="22"/>
    </row>
    <row r="174" spans="1:14" x14ac:dyDescent="0.2">
      <c r="B174" s="5"/>
    </row>
    <row r="175" spans="1:14" x14ac:dyDescent="0.2">
      <c r="B175" s="5" t="s">
        <v>51</v>
      </c>
    </row>
    <row r="176" spans="1:14" x14ac:dyDescent="0.2">
      <c r="B176" s="5" t="s">
        <v>7</v>
      </c>
    </row>
    <row r="177" spans="1:14" x14ac:dyDescent="0.2">
      <c r="B177" s="80"/>
      <c r="C177" s="80"/>
      <c r="D177" s="80"/>
      <c r="E177" s="80"/>
      <c r="F177" s="80"/>
      <c r="G177" s="80"/>
      <c r="H177" s="80"/>
      <c r="I177" s="80"/>
      <c r="J177" s="80"/>
      <c r="K177" s="80"/>
      <c r="L177" s="80"/>
      <c r="M177" s="80"/>
      <c r="N177" s="80"/>
    </row>
    <row r="178" spans="1:14" x14ac:dyDescent="0.2">
      <c r="B178" s="80"/>
      <c r="C178" s="80"/>
      <c r="D178" s="80"/>
      <c r="E178" s="80"/>
      <c r="F178" s="80"/>
      <c r="G178" s="80"/>
      <c r="H178" s="80"/>
      <c r="I178" s="80"/>
      <c r="J178" s="80"/>
      <c r="K178" s="80"/>
      <c r="L178" s="80"/>
      <c r="M178" s="80"/>
      <c r="N178" s="80"/>
    </row>
    <row r="179" spans="1:14" x14ac:dyDescent="0.2">
      <c r="B179" s="5"/>
    </row>
    <row r="180" spans="1:14" ht="32" x14ac:dyDescent="0.2">
      <c r="B180" s="10"/>
      <c r="C180" s="77" t="s">
        <v>172</v>
      </c>
      <c r="D180" s="77"/>
      <c r="E180" s="77"/>
      <c r="F180" s="77"/>
      <c r="G180" s="77"/>
      <c r="H180" s="77"/>
      <c r="I180" s="26" t="s">
        <v>25</v>
      </c>
      <c r="J180" s="26" t="s">
        <v>26</v>
      </c>
      <c r="K180" s="26" t="s">
        <v>27</v>
      </c>
      <c r="L180" s="26" t="s">
        <v>28</v>
      </c>
      <c r="M180" s="26" t="s">
        <v>29</v>
      </c>
      <c r="N180" s="27" t="s">
        <v>1</v>
      </c>
    </row>
    <row r="181" spans="1:14" ht="32" customHeight="1" x14ac:dyDescent="0.2">
      <c r="A181" s="56">
        <v>44568</v>
      </c>
      <c r="B181" s="11">
        <v>1</v>
      </c>
      <c r="C181" s="78" t="s">
        <v>151</v>
      </c>
      <c r="D181" s="78"/>
      <c r="E181" s="78"/>
      <c r="F181" s="78"/>
      <c r="G181" s="78"/>
      <c r="H181" s="79"/>
      <c r="I181" s="22"/>
      <c r="J181" s="22"/>
      <c r="K181" s="22"/>
      <c r="L181" s="22"/>
      <c r="M181" s="22"/>
      <c r="N181" s="22"/>
    </row>
    <row r="182" spans="1:14" ht="32" customHeight="1" x14ac:dyDescent="0.2">
      <c r="A182" s="56">
        <v>44599</v>
      </c>
      <c r="B182" s="11">
        <v>2</v>
      </c>
      <c r="C182" s="78" t="s">
        <v>152</v>
      </c>
      <c r="D182" s="78"/>
      <c r="E182" s="78"/>
      <c r="F182" s="78"/>
      <c r="G182" s="78"/>
      <c r="H182" s="79"/>
      <c r="I182" s="22"/>
      <c r="J182" s="22"/>
      <c r="K182" s="22"/>
      <c r="L182" s="22"/>
      <c r="M182" s="22"/>
      <c r="N182" s="22"/>
    </row>
    <row r="183" spans="1:14" ht="44" customHeight="1" x14ac:dyDescent="0.2">
      <c r="A183" s="56">
        <v>44627</v>
      </c>
      <c r="B183" s="11">
        <v>3</v>
      </c>
      <c r="C183" s="78" t="s">
        <v>266</v>
      </c>
      <c r="D183" s="78"/>
      <c r="E183" s="78"/>
      <c r="F183" s="78"/>
      <c r="G183" s="78"/>
      <c r="H183" s="79"/>
      <c r="I183" s="22"/>
      <c r="J183" s="22"/>
      <c r="K183" s="22"/>
      <c r="L183" s="22"/>
      <c r="M183" s="22"/>
      <c r="N183" s="22"/>
    </row>
    <row r="184" spans="1:14" ht="32" customHeight="1" x14ac:dyDescent="0.2">
      <c r="A184" s="56">
        <v>44658</v>
      </c>
      <c r="B184" s="11">
        <v>4</v>
      </c>
      <c r="C184" s="78" t="s">
        <v>153</v>
      </c>
      <c r="D184" s="78"/>
      <c r="E184" s="78"/>
      <c r="F184" s="78"/>
      <c r="G184" s="78"/>
      <c r="H184" s="79"/>
      <c r="I184" s="22"/>
      <c r="J184" s="22"/>
      <c r="K184" s="22"/>
      <c r="L184" s="22"/>
      <c r="M184" s="22"/>
      <c r="N184" s="22"/>
    </row>
    <row r="185" spans="1:14" ht="32" customHeight="1" x14ac:dyDescent="0.2">
      <c r="A185" s="56">
        <v>44688</v>
      </c>
      <c r="B185" s="11">
        <v>5</v>
      </c>
      <c r="C185" s="78" t="s">
        <v>154</v>
      </c>
      <c r="D185" s="78"/>
      <c r="E185" s="78"/>
      <c r="F185" s="78"/>
      <c r="G185" s="78"/>
      <c r="H185" s="79"/>
      <c r="I185" s="22"/>
      <c r="J185" s="22"/>
      <c r="K185" s="22"/>
      <c r="L185" s="22"/>
      <c r="M185" s="22"/>
      <c r="N185" s="22"/>
    </row>
    <row r="186" spans="1:14" ht="32" customHeight="1" x14ac:dyDescent="0.2">
      <c r="A186" s="56">
        <v>44719</v>
      </c>
      <c r="B186" s="11">
        <v>6</v>
      </c>
      <c r="C186" s="78" t="s">
        <v>155</v>
      </c>
      <c r="D186" s="78"/>
      <c r="E186" s="78"/>
      <c r="F186" s="78"/>
      <c r="G186" s="78"/>
      <c r="H186" s="79"/>
      <c r="I186" s="22"/>
      <c r="J186" s="22"/>
      <c r="K186" s="22"/>
      <c r="L186" s="22"/>
      <c r="M186" s="22"/>
      <c r="N186" s="22"/>
    </row>
    <row r="187" spans="1:14" ht="32" customHeight="1" x14ac:dyDescent="0.2">
      <c r="A187" s="56">
        <v>44749</v>
      </c>
      <c r="B187" s="11">
        <v>7</v>
      </c>
      <c r="C187" s="78" t="s">
        <v>156</v>
      </c>
      <c r="D187" s="78"/>
      <c r="E187" s="78"/>
      <c r="F187" s="78"/>
      <c r="G187" s="78"/>
      <c r="H187" s="79"/>
      <c r="I187" s="22"/>
      <c r="J187" s="22"/>
      <c r="K187" s="22"/>
      <c r="L187" s="22"/>
      <c r="M187" s="22"/>
      <c r="N187" s="22"/>
    </row>
    <row r="188" spans="1:14" ht="32" customHeight="1" x14ac:dyDescent="0.2">
      <c r="A188" s="56">
        <v>44780</v>
      </c>
      <c r="B188" s="11">
        <v>8</v>
      </c>
      <c r="C188" s="78" t="s">
        <v>157</v>
      </c>
      <c r="D188" s="78"/>
      <c r="E188" s="78"/>
      <c r="F188" s="78"/>
      <c r="G188" s="78"/>
      <c r="H188" s="79"/>
      <c r="I188" s="22"/>
      <c r="J188" s="22"/>
      <c r="K188" s="22"/>
      <c r="L188" s="22"/>
      <c r="M188" s="22"/>
      <c r="N188" s="22"/>
    </row>
    <row r="189" spans="1:14" ht="43" customHeight="1" x14ac:dyDescent="0.2">
      <c r="A189" s="56">
        <v>44841</v>
      </c>
      <c r="B189" s="11">
        <v>9</v>
      </c>
      <c r="C189" s="78" t="s">
        <v>158</v>
      </c>
      <c r="D189" s="78"/>
      <c r="E189" s="78"/>
      <c r="F189" s="78"/>
      <c r="G189" s="78"/>
      <c r="H189" s="79"/>
      <c r="I189" s="22"/>
      <c r="J189" s="22"/>
      <c r="K189" s="22"/>
      <c r="L189" s="22"/>
      <c r="M189" s="22"/>
      <c r="N189" s="22"/>
    </row>
    <row r="190" spans="1:14" ht="32" customHeight="1" x14ac:dyDescent="0.2">
      <c r="A190" s="56">
        <v>44872</v>
      </c>
      <c r="B190" s="11">
        <v>10</v>
      </c>
      <c r="C190" s="78" t="s">
        <v>159</v>
      </c>
      <c r="D190" s="78"/>
      <c r="E190" s="78"/>
      <c r="F190" s="78"/>
      <c r="G190" s="78"/>
      <c r="H190" s="79"/>
      <c r="I190" s="22"/>
      <c r="J190" s="22"/>
      <c r="K190" s="22"/>
      <c r="L190" s="22"/>
      <c r="M190" s="22"/>
      <c r="N190" s="22"/>
    </row>
    <row r="191" spans="1:14" ht="32" customHeight="1" x14ac:dyDescent="0.2">
      <c r="A191" s="56">
        <v>44902</v>
      </c>
      <c r="B191" s="11">
        <v>11</v>
      </c>
      <c r="C191" s="78" t="s">
        <v>160</v>
      </c>
      <c r="D191" s="78"/>
      <c r="E191" s="78"/>
      <c r="F191" s="78"/>
      <c r="G191" s="78"/>
      <c r="H191" s="79"/>
      <c r="I191" s="22"/>
      <c r="J191" s="22"/>
      <c r="K191" s="22"/>
      <c r="L191" s="22"/>
      <c r="M191" s="22"/>
      <c r="N191" s="22"/>
    </row>
    <row r="192" spans="1:14" ht="32" customHeight="1" x14ac:dyDescent="0.2">
      <c r="A192" s="57" t="s">
        <v>255</v>
      </c>
      <c r="B192" s="11">
        <v>12</v>
      </c>
      <c r="C192" s="78" t="s">
        <v>161</v>
      </c>
      <c r="D192" s="78"/>
      <c r="E192" s="78"/>
      <c r="F192" s="78"/>
      <c r="G192" s="78"/>
      <c r="H192" s="79"/>
      <c r="I192" s="22"/>
      <c r="J192" s="22"/>
      <c r="K192" s="22"/>
      <c r="L192" s="22"/>
      <c r="M192" s="22"/>
      <c r="N192" s="22"/>
    </row>
    <row r="193" spans="1:14" ht="32" customHeight="1" x14ac:dyDescent="0.2">
      <c r="A193" s="57" t="s">
        <v>256</v>
      </c>
      <c r="B193" s="11">
        <v>13</v>
      </c>
      <c r="C193" s="78" t="s">
        <v>162</v>
      </c>
      <c r="D193" s="78"/>
      <c r="E193" s="78"/>
      <c r="F193" s="78"/>
      <c r="G193" s="78"/>
      <c r="H193" s="79"/>
      <c r="I193" s="22"/>
      <c r="J193" s="22"/>
      <c r="K193" s="22"/>
      <c r="L193" s="22"/>
      <c r="M193" s="22"/>
      <c r="N193" s="22"/>
    </row>
    <row r="194" spans="1:14" x14ac:dyDescent="0.2">
      <c r="A194" s="57" t="s">
        <v>257</v>
      </c>
      <c r="B194" s="11">
        <v>14</v>
      </c>
      <c r="C194" s="74" t="s">
        <v>163</v>
      </c>
      <c r="D194" s="74"/>
      <c r="E194" s="74"/>
      <c r="F194" s="74"/>
      <c r="G194" s="74"/>
      <c r="H194" s="74"/>
      <c r="I194" s="22"/>
      <c r="J194" s="22"/>
      <c r="K194" s="22"/>
      <c r="L194" s="22"/>
      <c r="M194" s="22"/>
      <c r="N194" s="22"/>
    </row>
    <row r="195" spans="1:14" x14ac:dyDescent="0.2">
      <c r="B195" s="5"/>
    </row>
    <row r="196" spans="1:14" x14ac:dyDescent="0.2">
      <c r="B196" s="5" t="s">
        <v>53</v>
      </c>
    </row>
    <row r="197" spans="1:14" x14ac:dyDescent="0.2">
      <c r="B197" s="5" t="s">
        <v>7</v>
      </c>
    </row>
    <row r="198" spans="1:14" x14ac:dyDescent="0.2">
      <c r="B198" s="80"/>
      <c r="C198" s="80"/>
      <c r="D198" s="80"/>
      <c r="E198" s="80"/>
      <c r="F198" s="80"/>
      <c r="G198" s="80"/>
      <c r="H198" s="80"/>
      <c r="I198" s="80"/>
      <c r="J198" s="80"/>
      <c r="K198" s="80"/>
      <c r="L198" s="80"/>
      <c r="M198" s="80"/>
      <c r="N198" s="80"/>
    </row>
    <row r="199" spans="1:14" x14ac:dyDescent="0.2">
      <c r="B199" s="80"/>
      <c r="C199" s="80"/>
      <c r="D199" s="80"/>
      <c r="E199" s="80"/>
      <c r="F199" s="80"/>
      <c r="G199" s="80"/>
      <c r="H199" s="80"/>
      <c r="I199" s="80"/>
      <c r="J199" s="80"/>
      <c r="K199" s="80"/>
      <c r="L199" s="80"/>
      <c r="M199" s="80"/>
      <c r="N199" s="80"/>
    </row>
    <row r="200" spans="1:14" x14ac:dyDescent="0.2">
      <c r="B200" s="2" t="s">
        <v>37</v>
      </c>
    </row>
    <row r="201" spans="1:14" x14ac:dyDescent="0.2">
      <c r="B201" s="81"/>
      <c r="C201" s="81"/>
      <c r="D201" s="81"/>
      <c r="E201" s="81"/>
      <c r="F201" s="81"/>
      <c r="G201" s="81"/>
      <c r="H201" s="81"/>
      <c r="I201" s="81"/>
      <c r="J201" s="81"/>
      <c r="K201" s="81"/>
      <c r="L201" s="81"/>
      <c r="M201" s="81"/>
      <c r="N201" s="81"/>
    </row>
    <row r="202" spans="1:14" x14ac:dyDescent="0.2">
      <c r="B202" s="81"/>
      <c r="C202" s="81"/>
      <c r="D202" s="81"/>
      <c r="E202" s="81"/>
      <c r="F202" s="81"/>
      <c r="G202" s="81"/>
      <c r="H202" s="81"/>
      <c r="I202" s="81"/>
      <c r="J202" s="81"/>
      <c r="K202" s="81"/>
      <c r="L202" s="81"/>
      <c r="M202" s="81"/>
      <c r="N202" s="81"/>
    </row>
    <row r="203" spans="1:14" ht="19" x14ac:dyDescent="0.25">
      <c r="B203" s="39" t="s">
        <v>173</v>
      </c>
    </row>
  </sheetData>
  <mergeCells count="142">
    <mergeCell ref="C55:H55"/>
    <mergeCell ref="C56:H56"/>
    <mergeCell ref="C77:H77"/>
    <mergeCell ref="C67:H67"/>
    <mergeCell ref="C66:H66"/>
    <mergeCell ref="C70:H70"/>
    <mergeCell ref="C54:H54"/>
    <mergeCell ref="E15:G15"/>
    <mergeCell ref="K11:N11"/>
    <mergeCell ref="K12:N12"/>
    <mergeCell ref="C192:H192"/>
    <mergeCell ref="C193:H193"/>
    <mergeCell ref="C171:H171"/>
    <mergeCell ref="C172:H172"/>
    <mergeCell ref="C189:H189"/>
    <mergeCell ref="C190:H190"/>
    <mergeCell ref="C191:H191"/>
    <mergeCell ref="C168:H168"/>
    <mergeCell ref="C169:H169"/>
    <mergeCell ref="C170:H170"/>
    <mergeCell ref="B177:N178"/>
    <mergeCell ref="C154:H154"/>
    <mergeCell ref="C155:H155"/>
    <mergeCell ref="C167:H167"/>
    <mergeCell ref="C134:H134"/>
    <mergeCell ref="C135:H135"/>
    <mergeCell ref="C149:H149"/>
    <mergeCell ref="C91:H91"/>
    <mergeCell ref="C92:H92"/>
    <mergeCell ref="C93:H93"/>
    <mergeCell ref="C94:H94"/>
    <mergeCell ref="C95:H95"/>
    <mergeCell ref="C96:H96"/>
    <mergeCell ref="C1:M1"/>
    <mergeCell ref="C151:H151"/>
    <mergeCell ref="C164:H164"/>
    <mergeCell ref="C145:H145"/>
    <mergeCell ref="C142:H142"/>
    <mergeCell ref="B139:N140"/>
    <mergeCell ref="B159:N160"/>
    <mergeCell ref="C133:H133"/>
    <mergeCell ref="C147:H147"/>
    <mergeCell ref="C152:H152"/>
    <mergeCell ref="C153:H153"/>
    <mergeCell ref="C46:H46"/>
    <mergeCell ref="C47:H47"/>
    <mergeCell ref="C48:H48"/>
    <mergeCell ref="C99:H99"/>
    <mergeCell ref="C100:H100"/>
    <mergeCell ref="C125:H125"/>
    <mergeCell ref="C122:H122"/>
    <mergeCell ref="B201:N202"/>
    <mergeCell ref="C117:H117"/>
    <mergeCell ref="C118:H118"/>
    <mergeCell ref="C119:H119"/>
    <mergeCell ref="C120:H120"/>
    <mergeCell ref="C124:H124"/>
    <mergeCell ref="C148:H148"/>
    <mergeCell ref="C144:H144"/>
    <mergeCell ref="C162:H162"/>
    <mergeCell ref="C180:H180"/>
    <mergeCell ref="C186:H186"/>
    <mergeCell ref="C166:H166"/>
    <mergeCell ref="C143:H143"/>
    <mergeCell ref="C182:H182"/>
    <mergeCell ref="C183:H183"/>
    <mergeCell ref="C184:H184"/>
    <mergeCell ref="C163:H163"/>
    <mergeCell ref="C123:H123"/>
    <mergeCell ref="C150:H150"/>
    <mergeCell ref="C187:H187"/>
    <mergeCell ref="C126:H126"/>
    <mergeCell ref="C127:H127"/>
    <mergeCell ref="C128:H128"/>
    <mergeCell ref="C129:H129"/>
    <mergeCell ref="C146:H146"/>
    <mergeCell ref="C188:H188"/>
    <mergeCell ref="C173:H173"/>
    <mergeCell ref="C72:H72"/>
    <mergeCell ref="C121:H121"/>
    <mergeCell ref="C90:H90"/>
    <mergeCell ref="C102:H102"/>
    <mergeCell ref="C103:H103"/>
    <mergeCell ref="C104:H104"/>
    <mergeCell ref="C105:H105"/>
    <mergeCell ref="C87:H87"/>
    <mergeCell ref="C88:H88"/>
    <mergeCell ref="C89:H89"/>
    <mergeCell ref="C106:H106"/>
    <mergeCell ref="C107:H107"/>
    <mergeCell ref="C108:H108"/>
    <mergeCell ref="C109:H109"/>
    <mergeCell ref="C101:H101"/>
    <mergeCell ref="C98:H98"/>
    <mergeCell ref="C194:H194"/>
    <mergeCell ref="C165:H165"/>
    <mergeCell ref="B198:N199"/>
    <mergeCell ref="B61:N62"/>
    <mergeCell ref="B81:N82"/>
    <mergeCell ref="B113:N114"/>
    <mergeCell ref="C116:H116"/>
    <mergeCell ref="C84:H84"/>
    <mergeCell ref="C85:H85"/>
    <mergeCell ref="C86:H86"/>
    <mergeCell ref="C74:H74"/>
    <mergeCell ref="C73:H73"/>
    <mergeCell ref="C64:H64"/>
    <mergeCell ref="C65:H65"/>
    <mergeCell ref="C71:H71"/>
    <mergeCell ref="C68:H68"/>
    <mergeCell ref="C76:H76"/>
    <mergeCell ref="C185:H185"/>
    <mergeCell ref="C130:H130"/>
    <mergeCell ref="C131:H131"/>
    <mergeCell ref="C132:H132"/>
    <mergeCell ref="C97:H97"/>
    <mergeCell ref="C75:H75"/>
    <mergeCell ref="C181:H181"/>
    <mergeCell ref="C53:H53"/>
    <mergeCell ref="C69:H69"/>
    <mergeCell ref="C45:H45"/>
    <mergeCell ref="C49:H49"/>
    <mergeCell ref="C50:H50"/>
    <mergeCell ref="C51:H51"/>
    <mergeCell ref="C52:H52"/>
    <mergeCell ref="E11:G11"/>
    <mergeCell ref="E12:G12"/>
    <mergeCell ref="E13:G13"/>
    <mergeCell ref="C39:H39"/>
    <mergeCell ref="C40:H40"/>
    <mergeCell ref="C34:H34"/>
    <mergeCell ref="C35:H35"/>
    <mergeCell ref="C36:H36"/>
    <mergeCell ref="C37:H37"/>
    <mergeCell ref="E14:G14"/>
    <mergeCell ref="C32:H32"/>
    <mergeCell ref="C38:H38"/>
    <mergeCell ref="C41:H41"/>
    <mergeCell ref="C42:H42"/>
    <mergeCell ref="C43:H43"/>
    <mergeCell ref="C44:H44"/>
    <mergeCell ref="C57:H57"/>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E54154E9-C39C-DE4E-AC08-4DDC386A3D38}"/>
    <dataValidation allowBlank="1" showInputMessage="1" showErrorMessage="1" promptTitle="Vērtēšanas periods" prompt="Norādiet, par kādu periodu veicat vērtēšanu._x000a_Piemēram: 01/2023 - 12/2023" sqref="K11:N11" xr:uid="{A356FB7C-CAB3-BF41-B26A-ABB1F9C82CAA}"/>
    <dataValidation allowBlank="1" showInputMessage="1" showErrorMessage="1" promptTitle="Vērtējamā persona" prompt="Ierakstiet vērtējamās personas Vārdu un Uzvārdu!_x000a__x000a_" sqref="E11:G11" xr:uid="{6BCA9E6E-AC5C-6A45-9C9A-5897F5FC846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304E04F3-FF9A-314E-BA1A-2CDEB97BCACF}">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7"/>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10" sqref="C10"/>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6" customWidth="1"/>
    <col min="6" max="6" width="44.6640625" style="2" customWidth="1"/>
    <col min="7" max="16384" width="10.83203125" style="2"/>
  </cols>
  <sheetData>
    <row r="1" spans="2:6" ht="17" hidden="1" x14ac:dyDescent="0.2">
      <c r="C1" s="23" t="s">
        <v>16</v>
      </c>
      <c r="E1" s="43" t="str">
        <f>IF(COUNTA(Anketa_Vadītājs_RI!E11)=1,Anketa_Vadītājs_RI!E11,"")</f>
        <v/>
      </c>
      <c r="F1" t="str">
        <f>IF(COUNT(Anketa_Vadītājs_RI!E11)="*","KAS!D9","")</f>
        <v/>
      </c>
    </row>
    <row r="2" spans="2:6" ht="7" customHeight="1" x14ac:dyDescent="0.2"/>
    <row r="3" spans="2:6" ht="32" x14ac:dyDescent="0.2">
      <c r="B3" s="70" t="s">
        <v>164</v>
      </c>
      <c r="C3" s="70" t="s">
        <v>21</v>
      </c>
      <c r="D3" s="5"/>
      <c r="E3" s="71" t="s">
        <v>8</v>
      </c>
    </row>
    <row r="4" spans="2:6" ht="64" x14ac:dyDescent="0.2">
      <c r="B4" s="28" t="str">
        <f>Anketa_Vadītājs_RI!C32</f>
        <v>I Kompetence: 
ES FONDU SISTĒMAS UN NORMATĪVĀ REGULĒJUMA IZPRATNE</v>
      </c>
      <c r="C4" s="9" t="s">
        <v>41</v>
      </c>
      <c r="D4" s="5"/>
      <c r="E4" s="44" t="str">
        <f>Tehniskais!O12</f>
        <v/>
      </c>
      <c r="F4" s="9" t="str">
        <f>IF(E4="Vērtējums netiek noteikts","Vērtējums netiek noteikts, ja konkrētajā kompetencē vairāk kā 25% atbilžu bijušas 'Nevaru novērtēt'","")</f>
        <v/>
      </c>
    </row>
    <row r="5" spans="2:6" ht="6" customHeight="1" x14ac:dyDescent="0.2">
      <c r="B5" s="29"/>
      <c r="C5" s="9"/>
      <c r="D5" s="5"/>
      <c r="E5" s="8"/>
      <c r="F5" s="5"/>
    </row>
    <row r="6" spans="2:6" ht="48" x14ac:dyDescent="0.2">
      <c r="B6" s="28" t="str">
        <f>Anketa_Vadītājs_RI!C64</f>
        <v>II Kompetence: 
PROJEKTU UN PROGRAMMU REVĪZIJA</v>
      </c>
      <c r="C6" s="9" t="s">
        <v>258</v>
      </c>
      <c r="D6" s="5"/>
      <c r="E6" s="44" t="str">
        <f>Tehniskais!O13</f>
        <v/>
      </c>
      <c r="F6" s="9" t="str">
        <f>IF(E6="Vērtējums netiek noteikts","Vērtējums netiek noteikts, ja vairāk kā 25% atbilžu bijušas 'Nevaru novērtēt'","")</f>
        <v/>
      </c>
    </row>
    <row r="7" spans="2:6" ht="7" customHeight="1" x14ac:dyDescent="0.2">
      <c r="B7" s="29"/>
      <c r="C7" s="9"/>
      <c r="D7" s="5"/>
      <c r="E7" s="8"/>
      <c r="F7" s="5"/>
    </row>
    <row r="8" spans="2:6" ht="64" x14ac:dyDescent="0.2">
      <c r="B8" s="28" t="str">
        <f>Anketa_Vadītājs_RI!C84</f>
        <v>IV Kompetence: 
EFEKTĪVS DARBS AR INFORMĀCIJU</v>
      </c>
      <c r="C8" s="30" t="s">
        <v>46</v>
      </c>
      <c r="D8" s="5"/>
      <c r="E8" s="44" t="str">
        <f>Tehniskais!O15</f>
        <v/>
      </c>
      <c r="F8" s="9" t="str">
        <f>IF(E8="Vērtējums netiek noteikts","Vērtējums netiek noteikts, ja vairāk kā 25% atbilžu bijušas 'Nevaru novērtēt'","")</f>
        <v/>
      </c>
    </row>
    <row r="9" spans="2:6" ht="6" customHeight="1" x14ac:dyDescent="0.2">
      <c r="B9" s="29"/>
      <c r="C9" s="9"/>
      <c r="D9" s="5"/>
      <c r="E9" s="8"/>
      <c r="F9" s="5"/>
    </row>
    <row r="10" spans="2:6" ht="64" x14ac:dyDescent="0.2">
      <c r="B10" s="28" t="str">
        <f>Anketa_Vadītājs_RI!C116</f>
        <v>V Kompetence: 
KOMUNIKĀCIJA UN ARGUMENTĀCIJA</v>
      </c>
      <c r="C10" s="9" t="s">
        <v>48</v>
      </c>
      <c r="D10" s="5"/>
      <c r="E10" s="44" t="str">
        <f>Tehniskais!O16</f>
        <v/>
      </c>
      <c r="F10" s="5" t="str">
        <f>IF(E10="Vērtējums netiek noteikts","Vērtējums netiek noteikts, ja vairāk kā 25% atbilžu bijušas 'Nevaru novērtēt'","")</f>
        <v/>
      </c>
    </row>
    <row r="11" spans="2:6" ht="7" customHeight="1" x14ac:dyDescent="0.2">
      <c r="B11" s="29"/>
      <c r="C11" s="9"/>
      <c r="D11" s="5"/>
      <c r="E11" s="9"/>
      <c r="F11" s="5"/>
    </row>
    <row r="12" spans="2:6" ht="80" x14ac:dyDescent="0.2">
      <c r="B12" s="28" t="str">
        <f>Anketa_Vadītājs_RI!C142</f>
        <v>VI Kompetence: 
SADARBĪBAS VEIDOŠANA</v>
      </c>
      <c r="C12" s="9" t="s">
        <v>50</v>
      </c>
      <c r="D12" s="5"/>
      <c r="E12" s="44" t="str">
        <f>Tehniskais!O17</f>
        <v/>
      </c>
      <c r="F12" s="5" t="str">
        <f>IF(E12="Vērtējums netiek noteikts","Vērtējums netiek noteikts, ja vairāk kā 25% atbilžu bijušas 'Nevaru novērtēt'","")</f>
        <v/>
      </c>
    </row>
    <row r="13" spans="2:6" ht="7" customHeight="1" x14ac:dyDescent="0.2">
      <c r="B13" s="5"/>
      <c r="C13" s="5"/>
      <c r="E13" s="8"/>
      <c r="F13" s="5"/>
    </row>
    <row r="14" spans="2:6" ht="64" x14ac:dyDescent="0.2">
      <c r="B14" s="38" t="str" cm="1">
        <f t="array" ref="B14">Anketa_Vadītājs_RI!C162:C162</f>
        <v>VII Kompetence: 
PROBLĒMU RISINĀŠANA UN LĒMUMU PIEŅEMŠANA</v>
      </c>
      <c r="C14" s="9" t="s">
        <v>52</v>
      </c>
      <c r="E14" s="60" t="str">
        <f>Tehniskais!O18</f>
        <v/>
      </c>
      <c r="F14" s="5" t="str">
        <f>IF(E14="Vērtējums netiek noteikts","Vērtējums netiek noteikts, ja vairāk kā 25% atbilžu bijušas 'Nevaru novērtēt'","")</f>
        <v/>
      </c>
    </row>
    <row r="15" spans="2:6" ht="6" customHeight="1" x14ac:dyDescent="0.2">
      <c r="B15" s="5"/>
      <c r="C15" s="5"/>
      <c r="E15" s="8"/>
      <c r="F15" s="5"/>
    </row>
    <row r="16" spans="2:6" ht="48" x14ac:dyDescent="0.2">
      <c r="B16" s="38" t="str" cm="1">
        <f t="array" ref="B16">Anketa_Vadītājs_RI!C180:C180</f>
        <v>VIII Kompetence: 
VADĪBAS KOMPETENCE</v>
      </c>
      <c r="C16" s="9" t="s">
        <v>54</v>
      </c>
      <c r="E16" s="60" t="str">
        <f>Tehniskais!O19</f>
        <v/>
      </c>
      <c r="F16" s="5" t="str">
        <f>IF(E16="Vērtējums netiek noteikts","Vērtējums netiek noteikts, ja vairāk kā 25% atbilžu bijušas 'Nevaru novērtēt'","")</f>
        <v/>
      </c>
    </row>
    <row r="17" spans="2:5" ht="7" customHeight="1" x14ac:dyDescent="0.2">
      <c r="B17" s="5"/>
      <c r="C17" s="5"/>
      <c r="E17" s="9"/>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zoomScaleNormal="100" workbookViewId="0">
      <selection activeCell="B12" sqref="B12"/>
    </sheetView>
  </sheetViews>
  <sheetFormatPr baseColWidth="10" defaultRowHeight="14" x14ac:dyDescent="0.2"/>
  <cols>
    <col min="1" max="1" width="2.33203125" style="4" customWidth="1"/>
    <col min="2" max="2" width="45.83203125" style="4" customWidth="1"/>
    <col min="3" max="3" width="15.6640625" style="4" customWidth="1"/>
    <col min="4" max="4" width="8.5" style="4" bestFit="1" customWidth="1"/>
    <col min="5" max="7" width="6.6640625" style="4" bestFit="1" customWidth="1"/>
    <col min="8" max="8" width="8.33203125" style="4" bestFit="1" customWidth="1"/>
    <col min="9" max="9" width="7" style="4" bestFit="1" customWidth="1"/>
    <col min="10" max="10" width="9" style="4" customWidth="1"/>
    <col min="11" max="11" width="8.6640625" style="4" customWidth="1"/>
    <col min="12" max="13" width="5.33203125" style="4" bestFit="1" customWidth="1"/>
    <col min="14" max="14" width="6.5" style="4" bestFit="1" customWidth="1"/>
    <col min="15" max="15" width="23.1640625" style="4" customWidth="1"/>
    <col min="16" max="16384" width="10.83203125" style="4"/>
  </cols>
  <sheetData>
    <row r="2" spans="1:15" x14ac:dyDescent="0.2">
      <c r="B2" s="15" t="s">
        <v>4</v>
      </c>
    </row>
    <row r="3" spans="1:15" x14ac:dyDescent="0.2">
      <c r="B3" s="4" t="s">
        <v>55</v>
      </c>
    </row>
    <row r="4" spans="1:15" x14ac:dyDescent="0.2">
      <c r="B4" s="4" t="s">
        <v>3</v>
      </c>
    </row>
    <row r="5" spans="1:15" x14ac:dyDescent="0.2">
      <c r="B5" s="4" t="s">
        <v>5</v>
      </c>
      <c r="F5" s="18" t="s">
        <v>31</v>
      </c>
      <c r="G5" s="4" t="s">
        <v>32</v>
      </c>
    </row>
    <row r="6" spans="1:15" x14ac:dyDescent="0.2">
      <c r="B6" s="4" t="s">
        <v>17</v>
      </c>
      <c r="F6" s="35" t="s">
        <v>34</v>
      </c>
      <c r="G6" s="4" t="s">
        <v>12</v>
      </c>
    </row>
    <row r="7" spans="1:15" x14ac:dyDescent="0.2">
      <c r="B7" s="4" t="s">
        <v>6</v>
      </c>
      <c r="F7" s="19" t="s">
        <v>23</v>
      </c>
      <c r="G7" s="4" t="s">
        <v>13</v>
      </c>
    </row>
    <row r="8" spans="1:15" x14ac:dyDescent="0.2">
      <c r="E8" s="4" t="s">
        <v>14</v>
      </c>
    </row>
    <row r="9" spans="1:15" ht="16" x14ac:dyDescent="0.2">
      <c r="E9" s="36" t="s">
        <v>30</v>
      </c>
      <c r="H9" s="20"/>
    </row>
    <row r="11" spans="1:15" ht="45" x14ac:dyDescent="0.2">
      <c r="C11" s="58" t="s">
        <v>259</v>
      </c>
      <c r="D11" s="31" t="s">
        <v>25</v>
      </c>
      <c r="E11" s="31" t="s">
        <v>26</v>
      </c>
      <c r="F11" s="31" t="s">
        <v>27</v>
      </c>
      <c r="G11" s="31" t="s">
        <v>28</v>
      </c>
      <c r="H11" s="31" t="s">
        <v>29</v>
      </c>
      <c r="I11" s="31" t="s">
        <v>1</v>
      </c>
      <c r="J11" s="32" t="s">
        <v>33</v>
      </c>
      <c r="K11" s="33" t="s">
        <v>15</v>
      </c>
      <c r="L11" s="16" t="s">
        <v>11</v>
      </c>
      <c r="M11" s="16" t="s">
        <v>9</v>
      </c>
      <c r="N11" s="4" t="s">
        <v>10</v>
      </c>
      <c r="O11" s="15" t="s">
        <v>8</v>
      </c>
    </row>
    <row r="12" spans="1:15" ht="16" customHeight="1" x14ac:dyDescent="0.2">
      <c r="A12" s="4">
        <v>1</v>
      </c>
      <c r="B12" s="16" t="str">
        <f>Anketa_Vadītājs_RI!C32</f>
        <v>I Kompetence: 
ES FONDU SISTĒMAS UN NORMATĪVĀ REGULĒJUMA IZPRATNE</v>
      </c>
      <c r="C12" s="59">
        <f>COUNTA(Anketa_Vadītājs_RI!C34:C57)</f>
        <v>24</v>
      </c>
      <c r="D12" s="61">
        <f>COUNTA(Anketa_Vadītājs_RI!I34:I57)</f>
        <v>0</v>
      </c>
      <c r="E12" s="61">
        <f>COUNTA(Anketa_Vadītājs_RI!J34:J57)</f>
        <v>0</v>
      </c>
      <c r="F12" s="61">
        <f>COUNTA(Anketa_Vadītājs_RI!K34:K57)</f>
        <v>0</v>
      </c>
      <c r="G12" s="61">
        <f>COUNTA(Anketa_Vadītājs_RI!L34:L57)</f>
        <v>0</v>
      </c>
      <c r="H12" s="61">
        <f>COUNTA(Anketa_Vadītājs_RI!M34:M57)</f>
        <v>0</v>
      </c>
      <c r="I12" s="61">
        <f>COUNTA(Anketa_Vadītājs_RI!N34:N57)</f>
        <v>0</v>
      </c>
      <c r="J12" s="62">
        <f t="shared" ref="J12:J19" si="0">F12/C12</f>
        <v>0</v>
      </c>
      <c r="K12" s="62">
        <f t="shared" ref="K12:K19" si="1">I12/C12</f>
        <v>0</v>
      </c>
      <c r="L12" s="61">
        <f t="shared" ref="L12:L19" si="2">D12*5+E12*4+F12*3+G12*2+H12*1</f>
        <v>0</v>
      </c>
      <c r="M12" s="61">
        <f t="shared" ref="M12:M19" si="3">5*C12-5*I12</f>
        <v>120</v>
      </c>
      <c r="N12" s="63">
        <f t="shared" ref="N12:N19" si="4">L12/M12</f>
        <v>0</v>
      </c>
      <c r="O12" s="37" t="str">
        <f t="shared" ref="O12:O19" si="5">IF(K12&gt;=0.25,"Vērtējums netiek noteikts",IF(J12&gt;=0.5,"Kompetence jāpilnveido",IF(N12&gt;=0.85,"Augsti attīstīta kompetence",IF(N12=0,"",IF(N12&lt;0.6,"Kompetence jāpilnveido","Pietiekami attīstīta kompetence")))))</f>
        <v/>
      </c>
    </row>
    <row r="13" spans="1:15" ht="16" customHeight="1" x14ac:dyDescent="0.2">
      <c r="A13" s="4">
        <v>2</v>
      </c>
      <c r="B13" s="16" t="str">
        <f>Anketa_Vadītājs_RI!C64</f>
        <v>II Kompetence: 
PROJEKTU UN PROGRAMMU REVĪZIJA</v>
      </c>
      <c r="C13" s="59">
        <f>COUNTA(Anketa_Vadītājs_RI!C65:C77)</f>
        <v>13</v>
      </c>
      <c r="D13" s="61">
        <f>COUNTA(Anketa_Vadītājs_RI!I65:I77)</f>
        <v>0</v>
      </c>
      <c r="E13" s="61">
        <f>COUNTA(Anketa_Vadītājs_RI!J65:J77)</f>
        <v>0</v>
      </c>
      <c r="F13" s="61">
        <f>COUNTA(Anketa_Vadītājs_RI!K65:K77)</f>
        <v>0</v>
      </c>
      <c r="G13" s="61">
        <f>COUNTA(Anketa_Vadītājs_RI!L65:L77)</f>
        <v>0</v>
      </c>
      <c r="H13" s="61">
        <f>COUNTA(Anketa_Vadītājs_RI!M65:M77)</f>
        <v>0</v>
      </c>
      <c r="I13" s="61">
        <f>COUNTA(Anketa_Vadītājs_RI!N65:N77)</f>
        <v>0</v>
      </c>
      <c r="J13" s="62">
        <f t="shared" si="0"/>
        <v>0</v>
      </c>
      <c r="K13" s="62">
        <f t="shared" si="1"/>
        <v>0</v>
      </c>
      <c r="L13" s="61">
        <f t="shared" si="2"/>
        <v>0</v>
      </c>
      <c r="M13" s="61">
        <f t="shared" si="3"/>
        <v>65</v>
      </c>
      <c r="N13" s="63">
        <f t="shared" si="4"/>
        <v>0</v>
      </c>
      <c r="O13" s="37" t="str">
        <f t="shared" si="5"/>
        <v/>
      </c>
    </row>
    <row r="14" spans="1:15" ht="16" customHeight="1" x14ac:dyDescent="0.2">
      <c r="A14" s="4">
        <v>3</v>
      </c>
      <c r="B14" s="16" t="e">
        <f>Anketa_Vadītājs_RI!#REF!</f>
        <v>#REF!</v>
      </c>
      <c r="C14" s="59">
        <f>COUNTA(Anketa_Vadītājs_RI!#REF!)</f>
        <v>1</v>
      </c>
      <c r="D14" s="61">
        <f>COUNTA(Anketa_Vadītājs_RI!#REF!)</f>
        <v>1</v>
      </c>
      <c r="E14" s="61">
        <f>COUNTA(Anketa_Vadītājs_RI!#REF!)</f>
        <v>1</v>
      </c>
      <c r="F14" s="61">
        <f>COUNTA(Anketa_Vadītājs_RI!#REF!)</f>
        <v>1</v>
      </c>
      <c r="G14" s="61">
        <f>COUNTA(Anketa_Vadītājs_RI!#REF!)</f>
        <v>1</v>
      </c>
      <c r="H14" s="61">
        <f>COUNTA(Anketa_Vadītājs_RI!#REF!)</f>
        <v>1</v>
      </c>
      <c r="I14" s="61">
        <f>COUNTA(Anketa_Vadītājs_RI!#REF!)</f>
        <v>1</v>
      </c>
      <c r="J14" s="62">
        <f t="shared" si="0"/>
        <v>1</v>
      </c>
      <c r="K14" s="62">
        <f t="shared" si="1"/>
        <v>1</v>
      </c>
      <c r="L14" s="61">
        <f t="shared" si="2"/>
        <v>15</v>
      </c>
      <c r="M14" s="61">
        <f t="shared" si="3"/>
        <v>0</v>
      </c>
      <c r="N14" s="63" t="e">
        <f t="shared" si="4"/>
        <v>#DIV/0!</v>
      </c>
      <c r="O14" s="37" t="str">
        <f t="shared" si="5"/>
        <v>Vērtējums netiek noteikts</v>
      </c>
    </row>
    <row r="15" spans="1:15" ht="16" customHeight="1" x14ac:dyDescent="0.2">
      <c r="A15" s="4">
        <v>4</v>
      </c>
      <c r="B15" s="16" t="str">
        <f>Anketa_Vadītājs_RI!C84</f>
        <v>IV Kompetence: 
EFEKTĪVS DARBS AR INFORMĀCIJU</v>
      </c>
      <c r="C15" s="59">
        <f>COUNTA(Anketa_Vadītājs_RI!C85:C109)</f>
        <v>25</v>
      </c>
      <c r="D15" s="61">
        <f>COUNTA(Anketa_Vadītājs_RI!I85:I109)</f>
        <v>0</v>
      </c>
      <c r="E15" s="61">
        <f>COUNTA(Anketa_Vadītājs_RI!J85:J109)</f>
        <v>0</v>
      </c>
      <c r="F15" s="61">
        <f>COUNTA(Anketa_Vadītājs_RI!K85:K109)</f>
        <v>0</v>
      </c>
      <c r="G15" s="61">
        <f>COUNTA(Anketa_Vadītājs_RI!L85:L109)</f>
        <v>0</v>
      </c>
      <c r="H15" s="61">
        <f>COUNTA(Anketa_Vadītājs_RI!M85:M109)</f>
        <v>0</v>
      </c>
      <c r="I15" s="61">
        <f>COUNTA(Anketa_Vadītājs_RI!N85:N109)</f>
        <v>0</v>
      </c>
      <c r="J15" s="62">
        <f t="shared" si="0"/>
        <v>0</v>
      </c>
      <c r="K15" s="62">
        <f t="shared" si="1"/>
        <v>0</v>
      </c>
      <c r="L15" s="61">
        <f t="shared" si="2"/>
        <v>0</v>
      </c>
      <c r="M15" s="61">
        <f t="shared" si="3"/>
        <v>125</v>
      </c>
      <c r="N15" s="63">
        <f t="shared" si="4"/>
        <v>0</v>
      </c>
      <c r="O15" s="37" t="str">
        <f t="shared" si="5"/>
        <v/>
      </c>
    </row>
    <row r="16" spans="1:15" ht="16" customHeight="1" x14ac:dyDescent="0.2">
      <c r="A16" s="4">
        <v>5</v>
      </c>
      <c r="B16" s="16" t="str">
        <f>Anketa_Vadītājs_RI!C116</f>
        <v>V Kompetence: 
KOMUNIKĀCIJA UN ARGUMENTĀCIJA</v>
      </c>
      <c r="C16" s="59">
        <f>COUNTA(Anketa_Vadītājs_RI!C117:C135)</f>
        <v>19</v>
      </c>
      <c r="D16" s="61">
        <f>COUNTA(Anketa_Vadītājs_RI!I117:I135)</f>
        <v>0</v>
      </c>
      <c r="E16" s="61">
        <f>COUNTA(Anketa_Vadītājs_RI!J117:J135)</f>
        <v>0</v>
      </c>
      <c r="F16" s="61">
        <f>COUNTA(Anketa_Vadītājs_RI!K117:K135)</f>
        <v>0</v>
      </c>
      <c r="G16" s="61">
        <f>COUNTA(Anketa_Vadītājs_RI!L117:L135)</f>
        <v>0</v>
      </c>
      <c r="H16" s="61">
        <f>COUNTA(Anketa_Vadītājs_RI!M117:M135)</f>
        <v>0</v>
      </c>
      <c r="I16" s="61">
        <f>COUNTA(Anketa_Vadītājs_RI!N117:N135)</f>
        <v>0</v>
      </c>
      <c r="J16" s="62">
        <f t="shared" si="0"/>
        <v>0</v>
      </c>
      <c r="K16" s="62">
        <f t="shared" si="1"/>
        <v>0</v>
      </c>
      <c r="L16" s="61">
        <f t="shared" si="2"/>
        <v>0</v>
      </c>
      <c r="M16" s="61">
        <f t="shared" si="3"/>
        <v>95</v>
      </c>
      <c r="N16" s="63">
        <f t="shared" si="4"/>
        <v>0</v>
      </c>
      <c r="O16" s="37" t="str">
        <f t="shared" si="5"/>
        <v/>
      </c>
    </row>
    <row r="17" spans="1:15" ht="16" customHeight="1" x14ac:dyDescent="0.2">
      <c r="A17" s="4">
        <v>6</v>
      </c>
      <c r="B17" s="16" t="str">
        <f>Anketa_Vadītājs_RI!C142</f>
        <v>VI Kompetence: 
SADARBĪBAS VEIDOŠANA</v>
      </c>
      <c r="C17" s="59">
        <f>COUNTA(Anketa_Vadītājs_RI!C143:C155)</f>
        <v>13</v>
      </c>
      <c r="D17" s="61">
        <f>COUNTA(Anketa_Vadītājs_RI!I143:I155)</f>
        <v>0</v>
      </c>
      <c r="E17" s="61">
        <f>COUNTA(Anketa_Vadītājs_RI!J143:J155)</f>
        <v>0</v>
      </c>
      <c r="F17" s="61">
        <f>COUNTA(Anketa_Vadītājs_RI!K143:K155)</f>
        <v>0</v>
      </c>
      <c r="G17" s="61">
        <f>COUNTA(Anketa_Vadītājs_RI!L143:L155)</f>
        <v>0</v>
      </c>
      <c r="H17" s="61">
        <f>COUNTA(Anketa_Vadītājs_RI!M143:M155)</f>
        <v>0</v>
      </c>
      <c r="I17" s="61">
        <f>COUNTA(Anketa_Vadītājs_RI!N143:N155)</f>
        <v>0</v>
      </c>
      <c r="J17" s="62">
        <f t="shared" si="0"/>
        <v>0</v>
      </c>
      <c r="K17" s="62">
        <f t="shared" si="1"/>
        <v>0</v>
      </c>
      <c r="L17" s="61">
        <f t="shared" si="2"/>
        <v>0</v>
      </c>
      <c r="M17" s="61">
        <f t="shared" si="3"/>
        <v>65</v>
      </c>
      <c r="N17" s="63">
        <f t="shared" si="4"/>
        <v>0</v>
      </c>
      <c r="O17" s="37" t="str">
        <f t="shared" si="5"/>
        <v/>
      </c>
    </row>
    <row r="18" spans="1:15" ht="16" customHeight="1" x14ac:dyDescent="0.2">
      <c r="A18" s="4">
        <v>7</v>
      </c>
      <c r="B18" s="16" t="str" cm="1">
        <f t="array" ref="B18">Anketa_Vadītājs_RI!C162:C162</f>
        <v>VII Kompetence: 
PROBLĒMU RISINĀŠANA UN LĒMUMU PIEŅEMŠANA</v>
      </c>
      <c r="C18" s="59">
        <f>COUNTA(Anketa_Vadītājs_RI!C163:C173)</f>
        <v>11</v>
      </c>
      <c r="D18" s="61">
        <f>COUNTA(Anketa_Vadītājs_RI!I163:I173)</f>
        <v>0</v>
      </c>
      <c r="E18" s="61">
        <f>COUNTA(Anketa_Vadītājs_RI!J163:J173)</f>
        <v>0</v>
      </c>
      <c r="F18" s="61">
        <f>COUNTA(Anketa_Vadītājs_RI!K163:K173)</f>
        <v>0</v>
      </c>
      <c r="G18" s="61">
        <f>COUNTA(Anketa_Vadītājs_RI!L163:L173)</f>
        <v>0</v>
      </c>
      <c r="H18" s="61">
        <f>COUNTA(Anketa_Vadītājs_RI!M163:M173)</f>
        <v>0</v>
      </c>
      <c r="I18" s="61">
        <f>COUNTA(Anketa_Vadītājs_RI!N163:N173)</f>
        <v>0</v>
      </c>
      <c r="J18" s="62">
        <f t="shared" si="0"/>
        <v>0</v>
      </c>
      <c r="K18" s="62">
        <f t="shared" si="1"/>
        <v>0</v>
      </c>
      <c r="L18" s="61">
        <f t="shared" si="2"/>
        <v>0</v>
      </c>
      <c r="M18" s="61">
        <f t="shared" si="3"/>
        <v>55</v>
      </c>
      <c r="N18" s="63">
        <f t="shared" si="4"/>
        <v>0</v>
      </c>
      <c r="O18" s="37" t="str">
        <f t="shared" si="5"/>
        <v/>
      </c>
    </row>
    <row r="19" spans="1:15" ht="16" customHeight="1" x14ac:dyDescent="0.2">
      <c r="A19" s="4">
        <v>8</v>
      </c>
      <c r="B19" s="16" t="str" cm="1">
        <f t="array" ref="B19">Anketa_Vadītājs_RI!C180:C180</f>
        <v>VIII Kompetence: 
VADĪBAS KOMPETENCE</v>
      </c>
      <c r="C19" s="59">
        <f>COUNTA(Anketa_Vadītājs_RI!C181:C194)</f>
        <v>14</v>
      </c>
      <c r="D19" s="61">
        <f>COUNTA(Anketa_Vadītājs_RI!I181:I194)</f>
        <v>0</v>
      </c>
      <c r="E19" s="61">
        <f>COUNTA(Anketa_Vadītājs_RI!J181:J194)</f>
        <v>0</v>
      </c>
      <c r="F19" s="61">
        <f>COUNTA(Anketa_Vadītājs_RI!K181:K194)</f>
        <v>0</v>
      </c>
      <c r="G19" s="61">
        <f>COUNTA(Anketa_Vadītājs_RI!L181:L194)</f>
        <v>0</v>
      </c>
      <c r="H19" s="61">
        <f>COUNTA(Anketa_Vadītājs_RI!M181:M194)</f>
        <v>0</v>
      </c>
      <c r="I19" s="61">
        <f>COUNTA(Anketa_Vadītājs_RI!N181:N194)</f>
        <v>0</v>
      </c>
      <c r="J19" s="62">
        <f t="shared" si="0"/>
        <v>0</v>
      </c>
      <c r="K19" s="62">
        <f t="shared" si="1"/>
        <v>0</v>
      </c>
      <c r="L19" s="61">
        <f t="shared" si="2"/>
        <v>0</v>
      </c>
      <c r="M19" s="61">
        <f t="shared" si="3"/>
        <v>70</v>
      </c>
      <c r="N19" s="63">
        <f t="shared" si="4"/>
        <v>0</v>
      </c>
      <c r="O19" s="37" t="str">
        <f t="shared" si="5"/>
        <v/>
      </c>
    </row>
    <row r="20" spans="1:15" x14ac:dyDescent="0.2">
      <c r="B20" s="16"/>
      <c r="C20" s="21"/>
      <c r="J20" s="34"/>
      <c r="K20" s="34"/>
      <c r="N20" s="17"/>
    </row>
    <row r="23" spans="1:15" x14ac:dyDescent="0.2">
      <c r="B23" s="4" t="s">
        <v>18</v>
      </c>
    </row>
    <row r="24" spans="1:15" x14ac:dyDescent="0.2">
      <c r="B24" s="4" t="s">
        <v>19</v>
      </c>
    </row>
    <row r="25" spans="1:15" x14ac:dyDescent="0.2">
      <c r="B25" s="4" t="s">
        <v>20</v>
      </c>
    </row>
    <row r="26" spans="1:15" x14ac:dyDescent="0.2">
      <c r="B26" s="4" t="s">
        <v>22</v>
      </c>
    </row>
  </sheetData>
  <pageMargins left="0.7" right="0.7" top="0.75" bottom="0.75" header="0.3" footer="0.3"/>
  <pageSetup paperSize="9" orientation="portrait" horizontalDpi="0" verticalDpi="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Anketa_Vadītājs_RI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2023-06-05T21:21:04Z</dcterms:modified>
  <cp:category/>
</cp:coreProperties>
</file>