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unais likums\2022_virziba\"/>
    </mc:Choice>
  </mc:AlternateContent>
  <xr:revisionPtr revIDLastSave="0" documentId="8_{AA5C3704-2DFF-4FA5-BB0C-EBCF96AC9774}" xr6:coauthVersionLast="46" xr6:coauthVersionMax="46" xr10:uidLastSave="{00000000-0000-0000-0000-000000000000}"/>
  <bookViews>
    <workbookView xWindow="-108" yWindow="-108" windowWidth="23256" windowHeight="12576" xr2:uid="{CC23AEC3-B3E6-4794-82CC-93E7F9C9E8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</calcChain>
</file>

<file path=xl/sharedStrings.xml><?xml version="1.0" encoding="utf-8"?>
<sst xmlns="http://schemas.openxmlformats.org/spreadsheetml/2006/main" count="43" uniqueCount="28">
  <si>
    <t>spēkā no 01.07.2022.</t>
  </si>
  <si>
    <t>Mēnešalgu grupa</t>
  </si>
  <si>
    <t>Mēnešalgu intervāli</t>
  </si>
  <si>
    <t>(euro)</t>
  </si>
  <si>
    <t>minimums**</t>
  </si>
  <si>
    <t>viduspunkts</t>
  </si>
  <si>
    <t>maksimums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</si>
  <si>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</si>
  <si>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</si>
  <si>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</si>
  <si>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</si>
  <si>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</si>
  <si>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</si>
  <si>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</si>
  <si>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</si>
  <si>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</si>
  <si>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</si>
  <si>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</si>
  <si>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</si>
  <si>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</si>
  <si>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</si>
  <si>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</si>
  <si>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</si>
  <si>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</si>
  <si>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Esošā mēnešalgu grupa </t>
  </si>
  <si>
    <t>spēkā līdz 01.07.2022.vai līdz amatu pārklasifikācijai</t>
  </si>
  <si>
    <r>
      <t xml:space="preserve">Jaunās mēnešalgu skalas  salīdzinājums ar spēkā esošo mēnešalgu skalu, t.sk. pa mēnešalgu grupām valsts un pašvaldību institūcijās nodarbinātajiem ierēdņiem un darbiniekiem - izteikta </t>
    </r>
    <r>
      <rPr>
        <i/>
        <sz val="11"/>
        <color theme="1"/>
        <rFont val="Calibri"/>
        <family val="2"/>
        <charset val="186"/>
        <scheme val="minor"/>
      </rPr>
      <t>euro (</t>
    </r>
    <r>
      <rPr>
        <sz val="11"/>
        <color theme="1"/>
        <rFont val="Times New Roman"/>
        <family val="2"/>
        <charset val="186"/>
      </rPr>
      <t>likuma 3.pielikums)</t>
    </r>
  </si>
  <si>
    <t>Esošā skala līdz 2022.g. 1.jūlijam (izņemot KNAB, VID)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</si>
</sst>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333333"/>
      <name val="Calibri"/>
      <family val="2"/>
      <charset val="186"/>
      <scheme val="minor"/>
    </font>
    <font>
      <b/>
      <sz val="9"/>
      <color rgb="FFFF0000"/>
      <name val="Times New Roman"/>
      <family val="1"/>
      <charset val="186"/>
    </font>
    <font>
      <sz val="9"/>
      <color theme="1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6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482F-ED60-43E1-A4D8-EE9DC0EF3537}">
  <dimension ref="B4:H25"/>
  <sheetViews>
    <sheetView tabSelected="1" topLeftCell="A5" workbookViewId="0">
      <selection activeCell="M19" sqref="M19"/>
    </sheetView>
  </sheetViews>
  <sheetFormatPr defaultRowHeight="13.8" x14ac:dyDescent="0.25"/>
  <cols>
    <col min="2" max="2" width="10.77734375" customWidth="1"/>
    <col min="3" max="3" width="14" customWidth="1"/>
    <col min="4" max="4" width="12.21875" customWidth="1"/>
    <col min="5" max="5" width="12.77734375" customWidth="1"/>
    <col min="6" max="6" width="1" customWidth="1"/>
    <col min="7" max="7" width="11.33203125" customWidth="1"/>
    <col min="8" max="8" width="13.21875" customWidth="1"/>
  </cols>
  <sheetData>
    <row r="4" spans="2:8" ht="50.4" customHeight="1" x14ac:dyDescent="0.25">
      <c r="B4" s="1" t="s">
        <v>26</v>
      </c>
      <c r="C4" s="1"/>
      <c r="D4" s="1"/>
      <c r="E4" s="1"/>
      <c r="F4" s="1"/>
      <c r="G4" s="1"/>
      <c r="H4" s="1"/>
    </row>
    <row r="5" spans="2:8" ht="46.2" customHeight="1" thickBot="1" x14ac:dyDescent="0.35">
      <c r="D5" s="2" t="s">
        <v>0</v>
      </c>
      <c r="G5" s="15" t="s">
        <v>25</v>
      </c>
      <c r="H5" s="15"/>
    </row>
    <row r="6" spans="2:8" ht="14.4" x14ac:dyDescent="0.25">
      <c r="B6" s="3" t="s">
        <v>1</v>
      </c>
      <c r="C6" s="4" t="s">
        <v>2</v>
      </c>
      <c r="D6" s="5"/>
      <c r="E6" s="6"/>
      <c r="G6" s="16" t="s">
        <v>24</v>
      </c>
      <c r="H6" s="17" t="s">
        <v>27</v>
      </c>
    </row>
    <row r="7" spans="2:8" ht="14.4" x14ac:dyDescent="0.25">
      <c r="B7" s="7"/>
      <c r="C7" s="8" t="s">
        <v>3</v>
      </c>
      <c r="D7" s="9"/>
      <c r="E7" s="10"/>
      <c r="G7" s="18"/>
      <c r="H7" s="19"/>
    </row>
    <row r="8" spans="2:8" ht="30" customHeight="1" thickBot="1" x14ac:dyDescent="0.3">
      <c r="B8" s="11"/>
      <c r="C8" s="12" t="s">
        <v>4</v>
      </c>
      <c r="D8" s="12" t="s">
        <v>5</v>
      </c>
      <c r="E8" s="12" t="s">
        <v>6</v>
      </c>
      <c r="G8" s="18"/>
      <c r="H8" s="20"/>
    </row>
    <row r="9" spans="2:8" ht="15" thickBot="1" x14ac:dyDescent="0.3">
      <c r="B9" s="13" t="s">
        <v>7</v>
      </c>
      <c r="C9" s="14">
        <f>0.513*1058.1</f>
        <v>542.80529999999999</v>
      </c>
      <c r="D9" s="14">
        <f>0.581*1058.1</f>
        <v>614.75609999999995</v>
      </c>
      <c r="E9" s="14">
        <f>0.755*1058.1</f>
        <v>798.86549999999988</v>
      </c>
      <c r="G9" s="21" t="s">
        <v>8</v>
      </c>
      <c r="H9" s="22">
        <v>530</v>
      </c>
    </row>
    <row r="10" spans="2:8" ht="15" thickBot="1" x14ac:dyDescent="0.3">
      <c r="B10" s="13" t="s">
        <v>8</v>
      </c>
      <c r="C10" s="14">
        <f>0.513*1058.1</f>
        <v>542.80529999999999</v>
      </c>
      <c r="D10" s="14">
        <f>0.592*1058.1</f>
        <v>626.39519999999993</v>
      </c>
      <c r="E10" s="14">
        <f>0.769*1058.1</f>
        <v>813.6789</v>
      </c>
      <c r="G10" s="21" t="s">
        <v>9</v>
      </c>
      <c r="H10" s="22">
        <v>608</v>
      </c>
    </row>
    <row r="11" spans="2:8" ht="15" thickBot="1" x14ac:dyDescent="0.3">
      <c r="B11" s="13" t="s">
        <v>9</v>
      </c>
      <c r="C11" s="14">
        <f>0.57*1058.1</f>
        <v>603.11699999999985</v>
      </c>
      <c r="D11" s="14">
        <f>0.814*1058.1</f>
        <v>861.29339999999991</v>
      </c>
      <c r="E11" s="14">
        <f>1.059*1058.1</f>
        <v>1120.5278999999998</v>
      </c>
      <c r="G11" s="21" t="s">
        <v>10</v>
      </c>
      <c r="H11" s="22">
        <v>705</v>
      </c>
    </row>
    <row r="12" spans="2:8" ht="15" thickBot="1" x14ac:dyDescent="0.3">
      <c r="B12" s="13" t="s">
        <v>10</v>
      </c>
      <c r="C12" s="14">
        <f>0.582*1058.1</f>
        <v>615.81419999999991</v>
      </c>
      <c r="D12" s="14">
        <f>0.832*1058.1</f>
        <v>880.33919999999989</v>
      </c>
      <c r="E12" s="14">
        <f>1.08*1058.1</f>
        <v>1142.748</v>
      </c>
      <c r="G12" s="21" t="s">
        <v>11</v>
      </c>
      <c r="H12" s="22">
        <v>802</v>
      </c>
    </row>
    <row r="13" spans="2:8" ht="15" thickBot="1" x14ac:dyDescent="0.3">
      <c r="B13" s="13" t="s">
        <v>11</v>
      </c>
      <c r="C13" s="14">
        <f>0.623*1058.1</f>
        <v>659.19629999999995</v>
      </c>
      <c r="D13" s="14">
        <f>0.89*1058.1</f>
        <v>941.70899999999995</v>
      </c>
      <c r="E13" s="14">
        <f>1.156*1058.1</f>
        <v>1223.1635999999999</v>
      </c>
      <c r="G13" s="21" t="s">
        <v>12</v>
      </c>
      <c r="H13" s="22">
        <v>899</v>
      </c>
    </row>
    <row r="14" spans="2:8" ht="15" thickBot="1" x14ac:dyDescent="0.3">
      <c r="B14" s="13" t="s">
        <v>12</v>
      </c>
      <c r="C14" s="14">
        <f>0.666*1058.1</f>
        <v>704.69459999999992</v>
      </c>
      <c r="D14" s="14">
        <f>0.95*1058.1</f>
        <v>1005.1949999999998</v>
      </c>
      <c r="E14" s="14">
        <f>1.236*1058.1</f>
        <v>1307.8115999999998</v>
      </c>
      <c r="G14" s="21" t="s">
        <v>13</v>
      </c>
      <c r="H14" s="22">
        <v>996</v>
      </c>
    </row>
    <row r="15" spans="2:8" ht="15" thickBot="1" x14ac:dyDescent="0.3">
      <c r="B15" s="13" t="s">
        <v>13</v>
      </c>
      <c r="C15" s="14">
        <f>0.796*1058.1</f>
        <v>842.24759999999992</v>
      </c>
      <c r="D15" s="14">
        <f>1.137*1058.1</f>
        <v>1203.0597</v>
      </c>
      <c r="E15" s="14">
        <f>1.479*1058.1</f>
        <v>1564.9298999999999</v>
      </c>
      <c r="G15" s="21" t="s">
        <v>14</v>
      </c>
      <c r="H15" s="22">
        <v>1093</v>
      </c>
    </row>
    <row r="16" spans="2:8" ht="15" thickBot="1" x14ac:dyDescent="0.3">
      <c r="B16" s="13" t="s">
        <v>14</v>
      </c>
      <c r="C16" s="14">
        <f>0.85*1058.1</f>
        <v>899.38499999999988</v>
      </c>
      <c r="D16" s="14">
        <f>1.22*1058.1</f>
        <v>1290.8819999999998</v>
      </c>
      <c r="E16" s="14">
        <f>1.579*1058.1</f>
        <v>1670.7398999999998</v>
      </c>
      <c r="G16" s="21" t="s">
        <v>15</v>
      </c>
      <c r="H16" s="22">
        <v>1190</v>
      </c>
    </row>
    <row r="17" spans="2:8" ht="15" thickBot="1" x14ac:dyDescent="0.3">
      <c r="B17" s="13" t="s">
        <v>15</v>
      </c>
      <c r="C17" s="14">
        <f>1.017*1058.1</f>
        <v>1076.0876999999998</v>
      </c>
      <c r="D17" s="14">
        <f>1.453*1058.1</f>
        <v>1537.4193</v>
      </c>
      <c r="E17" s="14">
        <f>1.817*1058.1</f>
        <v>1922.5676999999998</v>
      </c>
      <c r="G17" s="21" t="s">
        <v>16</v>
      </c>
      <c r="H17" s="22">
        <v>1287</v>
      </c>
    </row>
    <row r="18" spans="2:8" ht="15" thickBot="1" x14ac:dyDescent="0.3">
      <c r="B18" s="13" t="s">
        <v>16</v>
      </c>
      <c r="C18" s="14">
        <f>1.23*1058.1</f>
        <v>1301.463</v>
      </c>
      <c r="D18" s="14">
        <f>1.757*1058.1</f>
        <v>1859.0816999999997</v>
      </c>
      <c r="E18" s="14">
        <f>2.197*1058.1</f>
        <v>2324.6457</v>
      </c>
      <c r="G18" s="21" t="s">
        <v>17</v>
      </c>
      <c r="H18" s="22">
        <v>1382</v>
      </c>
    </row>
    <row r="19" spans="2:8" ht="15" thickBot="1" x14ac:dyDescent="0.3">
      <c r="B19" s="13" t="s">
        <v>17</v>
      </c>
      <c r="C19" s="14">
        <f>1.535*1058.1</f>
        <v>1624.1834999999999</v>
      </c>
      <c r="D19" s="14">
        <f>2.194*1058.1</f>
        <v>2321.4713999999999</v>
      </c>
      <c r="E19" s="14">
        <f>2.743*1058.1</f>
        <v>2902.3682999999996</v>
      </c>
      <c r="G19" s="21" t="s">
        <v>18</v>
      </c>
      <c r="H19" s="22">
        <v>1647</v>
      </c>
    </row>
    <row r="20" spans="2:8" ht="15" thickBot="1" x14ac:dyDescent="0.3">
      <c r="B20" s="13" t="s">
        <v>18</v>
      </c>
      <c r="C20" s="14">
        <f>1.911*1058.1</f>
        <v>2022.0291</v>
      </c>
      <c r="D20" s="14">
        <f>2.73*1058.1</f>
        <v>2888.6129999999998</v>
      </c>
      <c r="E20" s="14">
        <f>3.276*1058.1</f>
        <v>3466.3355999999994</v>
      </c>
      <c r="G20" s="21" t="s">
        <v>19</v>
      </c>
      <c r="H20" s="22">
        <v>1917</v>
      </c>
    </row>
    <row r="21" spans="2:8" ht="15" thickBot="1" x14ac:dyDescent="0.3">
      <c r="B21" s="13" t="s">
        <v>19</v>
      </c>
      <c r="C21" s="14">
        <f>2.369*1058.1</f>
        <v>2506.6388999999999</v>
      </c>
      <c r="D21" s="14">
        <f>3.385*1058.1</f>
        <v>3581.6684999999993</v>
      </c>
      <c r="E21" s="14">
        <f>4.062*1058.1</f>
        <v>4298.0021999999999</v>
      </c>
      <c r="G21" s="21" t="s">
        <v>20</v>
      </c>
      <c r="H21" s="22">
        <v>2264</v>
      </c>
    </row>
    <row r="22" spans="2:8" ht="15" thickBot="1" x14ac:dyDescent="0.3">
      <c r="B22" s="13" t="s">
        <v>20</v>
      </c>
      <c r="C22" s="14">
        <f>2.836*1058.1</f>
        <v>3000.7715999999996</v>
      </c>
      <c r="D22" s="14">
        <f>4.05*1058.1</f>
        <v>4285.3049999999994</v>
      </c>
      <c r="E22" s="14">
        <f>4.86*1058.1</f>
        <v>5142.366</v>
      </c>
      <c r="G22" s="21" t="s">
        <v>21</v>
      </c>
      <c r="H22" s="22">
        <v>2353</v>
      </c>
    </row>
    <row r="23" spans="2:8" ht="15" thickBot="1" x14ac:dyDescent="0.3">
      <c r="B23" s="13" t="s">
        <v>21</v>
      </c>
      <c r="C23" s="14">
        <f>3.194*1058.1</f>
        <v>3379.5713999999998</v>
      </c>
      <c r="D23" s="14">
        <f>4.562*1058.1</f>
        <v>4827.0522000000001</v>
      </c>
      <c r="E23" s="14">
        <f>5.475*1058.1</f>
        <v>5793.0974999999989</v>
      </c>
      <c r="G23" s="21" t="s">
        <v>22</v>
      </c>
      <c r="H23" s="22">
        <v>2441</v>
      </c>
    </row>
    <row r="24" spans="2:8" ht="15" thickBot="1" x14ac:dyDescent="0.3">
      <c r="B24" s="13" t="s">
        <v>22</v>
      </c>
      <c r="C24" s="14">
        <f>3.355*1058.1</f>
        <v>3549.9254999999998</v>
      </c>
      <c r="D24" s="14">
        <f>4.793*1058.1</f>
        <v>5071.4732999999997</v>
      </c>
      <c r="E24" s="14">
        <f>5.751*1058.1</f>
        <v>6085.1331</v>
      </c>
      <c r="G24" s="23"/>
      <c r="H24" s="22"/>
    </row>
    <row r="25" spans="2:8" ht="15" thickBot="1" x14ac:dyDescent="0.3">
      <c r="B25" s="13" t="s">
        <v>23</v>
      </c>
      <c r="C25" s="14">
        <f>3.684*1058.1</f>
        <v>3898.0403999999999</v>
      </c>
      <c r="D25" s="14">
        <f>5.263*1058.1</f>
        <v>5568.7802999999994</v>
      </c>
      <c r="E25" s="14">
        <f>6.051*1058.1</f>
        <v>6402.5630999999994</v>
      </c>
      <c r="G25" s="24"/>
      <c r="H25" s="25"/>
    </row>
  </sheetData>
  <mergeCells count="7">
    <mergeCell ref="B6:B8"/>
    <mergeCell ref="C6:E6"/>
    <mergeCell ref="H6:H8"/>
    <mergeCell ref="C7:E7"/>
    <mergeCell ref="G6:G8"/>
    <mergeCell ref="G5:H5"/>
    <mergeCell ref="B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Ruskule</dc:creator>
  <cp:lastModifiedBy>Laila Ruskule</cp:lastModifiedBy>
  <dcterms:created xsi:type="dcterms:W3CDTF">2022-05-20T04:46:14Z</dcterms:created>
  <dcterms:modified xsi:type="dcterms:W3CDTF">2022-05-20T04:54:40Z</dcterms:modified>
</cp:coreProperties>
</file>